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155" windowHeight="6915"/>
  </bookViews>
  <sheets>
    <sheet name="Ф1" sheetId="1" r:id="rId1"/>
    <sheet name="Ф2" sheetId="3" r:id="rId2"/>
    <sheet name="Ф3" sheetId="4" r:id="rId3"/>
    <sheet name="Ф4" sheetId="6" r:id="rId4"/>
  </sheets>
  <calcPr calcId="145621"/>
</workbook>
</file>

<file path=xl/calcChain.xml><?xml version="1.0" encoding="utf-8"?>
<calcChain xmlns="http://schemas.openxmlformats.org/spreadsheetml/2006/main">
  <c r="E24" i="6" l="1"/>
  <c r="G24" i="6"/>
  <c r="B24" i="6"/>
  <c r="D24" i="6"/>
  <c r="D19" i="6"/>
  <c r="E19" i="6"/>
  <c r="G19" i="6"/>
  <c r="F17" i="6"/>
  <c r="H17" i="6" s="1"/>
  <c r="F18" i="6"/>
  <c r="H18" i="6" s="1"/>
  <c r="H19" i="6" s="1"/>
  <c r="F22" i="6"/>
  <c r="H22" i="6" s="1"/>
  <c r="A18" i="6"/>
  <c r="A19" i="6"/>
  <c r="A20" i="6"/>
  <c r="A21" i="6"/>
  <c r="A22" i="6"/>
  <c r="A23" i="6"/>
  <c r="A17" i="6"/>
  <c r="F10" i="6"/>
  <c r="H10" i="6" s="1"/>
  <c r="H11" i="6"/>
  <c r="F12" i="6"/>
  <c r="H12" i="6" s="1"/>
  <c r="F13" i="6"/>
  <c r="H13" i="6" s="1"/>
  <c r="F8" i="6"/>
  <c r="B14" i="6"/>
  <c r="F16" i="6"/>
  <c r="H16" i="6" s="1"/>
  <c r="H24" i="6" s="1"/>
  <c r="G9" i="6"/>
  <c r="G14" i="6" s="1"/>
  <c r="E9" i="6"/>
  <c r="E14" i="6" s="1"/>
  <c r="D9" i="6"/>
  <c r="D14" i="6" s="1"/>
  <c r="H8" i="6"/>
  <c r="F7" i="6"/>
  <c r="H7" i="6" s="1"/>
  <c r="F6" i="6"/>
  <c r="C39" i="3"/>
  <c r="B39" i="3"/>
  <c r="C14" i="3"/>
  <c r="B14" i="3"/>
  <c r="C31" i="1"/>
  <c r="C33" i="1" s="1"/>
  <c r="B31" i="1"/>
  <c r="C17" i="1"/>
  <c r="B17" i="1"/>
  <c r="F24" i="6" l="1"/>
  <c r="F19" i="6"/>
  <c r="F9" i="6"/>
  <c r="F14" i="6" s="1"/>
  <c r="H6" i="6"/>
  <c r="B33" i="1"/>
  <c r="H9" i="6" l="1"/>
  <c r="H14" i="6" s="1"/>
</calcChain>
</file>

<file path=xl/sharedStrings.xml><?xml version="1.0" encoding="utf-8"?>
<sst xmlns="http://schemas.openxmlformats.org/spreadsheetml/2006/main" count="216" uniqueCount="186">
  <si>
    <t>АКТИВЫ</t>
  </si>
  <si>
    <t>Долгосрочные активы</t>
  </si>
  <si>
    <t>Производный финансовый инструмент</t>
  </si>
  <si>
    <t>Основные средства</t>
  </si>
  <si>
    <t>Нематериальные активы</t>
  </si>
  <si>
    <t>Инвестиционная недвижимость</t>
  </si>
  <si>
    <t>Прочие долгосрочные активы</t>
  </si>
  <si>
    <t>Итого долгосрочных активов</t>
  </si>
  <si>
    <t>Текущие активы</t>
  </si>
  <si>
    <t>Товарно-материальные запасы</t>
  </si>
  <si>
    <t>Торговая дебиторская задолженность</t>
  </si>
  <si>
    <t>Прочие финансовые активы</t>
  </si>
  <si>
    <t>Предоплата по подоходному налогу</t>
  </si>
  <si>
    <t>Займы выданные</t>
  </si>
  <si>
    <t>Прочие текущие активы</t>
  </si>
  <si>
    <t>Денежные средства и их эквиваленты</t>
  </si>
  <si>
    <t>Денежные средства, ограниченные  в использовании</t>
  </si>
  <si>
    <t>Долгосрочные активы, классифицируемые как удерживаемые для продажи</t>
  </si>
  <si>
    <t>Итого текущих активов</t>
  </si>
  <si>
    <t>Итого активов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</si>
  <si>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</si>
  <si>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</si>
  <si>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</si>
  <si>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</si>
  <si>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Резерв от пересчета иностранных валют</t>
  </si>
  <si>
    <t>Итого капитал</t>
  </si>
  <si>
    <t>Долгосрочные обязательства</t>
  </si>
  <si>
    <t>Займы</t>
  </si>
  <si>
    <t>Выпущенные долговые ценные бумаги</t>
  </si>
  <si>
    <t>Обязательства по финансовой аренде</t>
  </si>
  <si>
    <t>Обязательства по отсроченному подоходному налогу</t>
  </si>
  <si>
    <t>Итого долгосрочных обязательств</t>
  </si>
  <si>
    <t>Текущие обязательства</t>
  </si>
  <si>
    <t>Текущая часть выпущенных долговых ценных бумаг</t>
  </si>
  <si>
    <t>Текущая часть обязательств по финансовой аренде</t>
  </si>
  <si>
    <t>Торговая кредиторская задолженность</t>
  </si>
  <si>
    <t>Прочие текущие обязательства</t>
  </si>
  <si>
    <t>Обязательства, напраямую связанные с долгосрочными активами, классифицируемыми как удерживаемые для продажи</t>
  </si>
  <si>
    <t>Итого текущие обязательства</t>
  </si>
  <si>
    <t>Итого обязательства</t>
  </si>
  <si>
    <t>Итого капитал и обязательства</t>
  </si>
  <si>
    <t>-</t>
  </si>
  <si>
    <t>Инвестиции в  совместные предприятия</t>
  </si>
  <si>
    <t>Актив, предназначенный в пользу Акционера</t>
  </si>
  <si>
    <t>Прочие  финансовые активы</t>
  </si>
  <si>
    <t>Инвестиции в ассоциированные предприятия</t>
  </si>
  <si>
    <t xml:space="preserve">Нераспределенная прибыль </t>
  </si>
  <si>
    <t>Собственный капитал акционера материнской компании</t>
  </si>
  <si>
    <t>Неконтрольные доли владения</t>
  </si>
  <si>
    <t>Обязательства по вознаграждениям работникам</t>
  </si>
  <si>
    <t>Прочие  обязательства</t>
  </si>
  <si>
    <t>Текущая часть обязательств по вознаграждениям работникам</t>
  </si>
  <si>
    <t>Обязательства по  корпоративному подоходному налогу</t>
  </si>
  <si>
    <t>Прочие налоги и другие обязательные платежи в бюджет</t>
  </si>
  <si>
    <t>АО «НАЦИОНАЛЬНАЯ КОМПАНИЯ «ҚАЗАҚСТАН ТЕМIР ЖОЛЫ»</t>
  </si>
  <si>
    <t>Нераспределенная прибыль</t>
  </si>
  <si>
    <t>Доходы</t>
  </si>
  <si>
    <t>Грузовые перевозки</t>
  </si>
  <si>
    <t>Пассажирские перевозки</t>
  </si>
  <si>
    <t>Государственные субсидии</t>
  </si>
  <si>
    <t>Прочие доходы</t>
  </si>
  <si>
    <t>Себестоимость реализации</t>
  </si>
  <si>
    <t>Валовый доход</t>
  </si>
  <si>
    <t>Общие и административные расходы</t>
  </si>
  <si>
    <t>Финансовый доход</t>
  </si>
  <si>
    <t>Финансовые затраты</t>
  </si>
  <si>
    <t xml:space="preserve">Доля в прибыли/(убытках) ассоциированных организаций </t>
  </si>
  <si>
    <t>Доля в прибыли/(убытках)  совместных предприятий</t>
  </si>
  <si>
    <t>Прочие прибыли и убытки</t>
  </si>
  <si>
    <t>Прибыль/(убыток) до налогообложения</t>
  </si>
  <si>
    <t>Акционерам материнской компании</t>
  </si>
  <si>
    <t>Неконтрольным долям владения</t>
  </si>
  <si>
    <t>Н.Х. Абилова</t>
  </si>
  <si>
    <t>Главный бухгалтер</t>
  </si>
  <si>
    <t>Продолжающаяся деятельность</t>
  </si>
  <si>
    <t>Итого доходы</t>
  </si>
  <si>
    <t>Расходы по реализации</t>
  </si>
  <si>
    <t xml:space="preserve">Убыток от обесценения основных средств </t>
  </si>
  <si>
    <t>Прибыль/(убыток) на акцию от продолжающейся и прекращенной деятельности (в тенге)</t>
  </si>
  <si>
    <t>Прибыль/(убыток) на акцию от продолжающейся деятельности (в тенге)</t>
  </si>
  <si>
    <t>Прекращенная деятельность</t>
  </si>
  <si>
    <t>Статьи, подлежащие последующей реклассификации в прибыли или убытки:                Доходы (расходы), возникающие при пересчете отчетности зарубежных предприятий</t>
  </si>
  <si>
    <t>Прочий совокупный доход/ (убыток)</t>
  </si>
  <si>
    <t>Доход/(убыток) от курсовой разницы</t>
  </si>
  <si>
    <t>Доход от выбытия дочерних организаций</t>
  </si>
  <si>
    <t>(Расходы)/Экономия по корпоративному подоходному налогу</t>
  </si>
  <si>
    <t>Итого совокупный доход (убыток) за период</t>
  </si>
  <si>
    <t>Прибыль/(убыток) за период от продолжающейся деятельности</t>
  </si>
  <si>
    <t>Прибыль/(убыток) за период от прекращенной деятельности</t>
  </si>
  <si>
    <t>Прибыль/(убыток) за период</t>
  </si>
  <si>
    <t xml:space="preserve">Прибыль/(убыток) за период, относящаяся к </t>
  </si>
  <si>
    <t xml:space="preserve">Итого совокупный доход (убыток) за период, относящийся к </t>
  </si>
  <si>
    <t>Акционеру материнской компании</t>
  </si>
  <si>
    <t>Неконтролирующим долям  владения</t>
  </si>
  <si>
    <t>Движение денежных средств от операционной деятельности:</t>
  </si>
  <si>
    <t>Корректировки:</t>
  </si>
  <si>
    <t>Износ и амортизация</t>
  </si>
  <si>
    <t>Прочие</t>
  </si>
  <si>
    <t>Движение денежных средств от инвестиционной деятельности</t>
  </si>
  <si>
    <t>Приобретение основных средств</t>
  </si>
  <si>
    <t>Приобретение нематериальных активов</t>
  </si>
  <si>
    <t>Погашение выданных займов</t>
  </si>
  <si>
    <t>предоставление займов</t>
  </si>
  <si>
    <t>Чистое поступление денежных средств от инвестиционной деятельности</t>
  </si>
  <si>
    <t>Движение денежных средств от финансовой деятельности</t>
  </si>
  <si>
    <t>Взнос в уставный капитал</t>
  </si>
  <si>
    <t>Поступления от выпуска облигаций</t>
  </si>
  <si>
    <t>Погашение обязательств по финансовой аренде</t>
  </si>
  <si>
    <t>Чистое поступление денежных средств от финансовой деятельности</t>
  </si>
  <si>
    <t>Эффект изменения валютных курсов на балансы денежных средств и их эквивалентов, деноминированных в иностранной валюте</t>
  </si>
  <si>
    <t>Денежные средства и их эквиваленты на конец года</t>
  </si>
  <si>
    <t>Чистое движение денежных средств от операционной деятельноти</t>
  </si>
  <si>
    <t xml:space="preserve">(Убыток)/прибыль за период </t>
  </si>
  <si>
    <t>(Экономия)/расходы по корпоративному подоходному налогу, отраженные в прибылях и убытках</t>
  </si>
  <si>
    <t xml:space="preserve">Резерв по невозмещаемому налогу на добавленную стоимость </t>
  </si>
  <si>
    <t>Восстановление резерва по судебным претензиям</t>
  </si>
  <si>
    <t>Убыток от обесценения основных средств</t>
  </si>
  <si>
    <t>(Доходы)/расходы от выбытия основных средств и прочих основных фондов</t>
  </si>
  <si>
    <t>Начисление расходов по плану с установленными выплатами</t>
  </si>
  <si>
    <t>Восстановление резерва по неликвидным и устаревшим товарно-материальным запасам</t>
  </si>
  <si>
    <t>Начисление резерва по сомнительной задолженности</t>
  </si>
  <si>
    <t>(Восстановление)/начисление резерва по неиспользованным отпускам</t>
  </si>
  <si>
    <t>Отрицательную курсовую разницу</t>
  </si>
  <si>
    <t>Убыток от выбытия активов, относящихся к прекращенной деятельности</t>
  </si>
  <si>
    <t>Увеличение торговой дебиторской задолженности</t>
  </si>
  <si>
    <t>Увеличение товарно-материальных запасов</t>
  </si>
  <si>
    <t>Увеличение прочих текущих и долгосрочных активов (в том числе увеличение долгосрочного НДС к возмещению)</t>
  </si>
  <si>
    <t>(Уменьшение)/увеличение торговой кредиторской задолженности</t>
  </si>
  <si>
    <t xml:space="preserve">Увеличение/(уменьшение) прочих налогов к уплате </t>
  </si>
  <si>
    <t xml:space="preserve">Уменьшение прочих текущих обязательств </t>
  </si>
  <si>
    <t>Уменьшение обязательств по вознаграждениям работникам</t>
  </si>
  <si>
    <t>Увеличение прочих долгосрочных обязательств</t>
  </si>
  <si>
    <t>Денежные средства, полученные от операционной деятельности</t>
  </si>
  <si>
    <t xml:space="preserve">Проценты уплаченные </t>
  </si>
  <si>
    <t>Проценты полученные</t>
  </si>
  <si>
    <t xml:space="preserve">Корпоративный подоходный налог уплаченный </t>
  </si>
  <si>
    <t xml:space="preserve">Поступления от выбытия основных средств и прочих основных фондов </t>
  </si>
  <si>
    <r>
      <t xml:space="preserve">Приобретение инвестиций </t>
    </r>
    <r>
      <rPr>
        <sz val="9"/>
        <color theme="1"/>
        <rFont val="Times New Roman"/>
        <family val="1"/>
        <charset val="204"/>
      </rPr>
      <t>в ассоциированные предприятия</t>
    </r>
  </si>
  <si>
    <r>
      <t xml:space="preserve">Приобретение инвестиций </t>
    </r>
    <r>
      <rPr>
        <sz val="9"/>
        <color theme="1"/>
        <rFont val="Times New Roman"/>
        <family val="1"/>
        <charset val="204"/>
      </rPr>
      <t>в совместные предприятия</t>
    </r>
  </si>
  <si>
    <t>Чистый приток денежных средств, в связи с выбытием дочерней организации</t>
  </si>
  <si>
    <r>
      <t xml:space="preserve">Приобретение </t>
    </r>
    <r>
      <rPr>
        <sz val="9"/>
        <color theme="1"/>
        <rFont val="Times New Roman"/>
        <family val="1"/>
        <charset val="204"/>
      </rPr>
      <t>прочих финансовых активов</t>
    </r>
  </si>
  <si>
    <r>
      <t xml:space="preserve">Поступление от продажи </t>
    </r>
    <r>
      <rPr>
        <sz val="9"/>
        <color theme="1"/>
        <rFont val="Times New Roman"/>
        <family val="1"/>
        <charset val="204"/>
      </rPr>
      <t>прочих финансовых активов</t>
    </r>
  </si>
  <si>
    <t>Получение займов</t>
  </si>
  <si>
    <t xml:space="preserve">Погашение займов полученных </t>
  </si>
  <si>
    <t>Дивиденды и распределения выплаченные</t>
  </si>
  <si>
    <t>Приобретение актива, предназначенного в пользу Акционера</t>
  </si>
  <si>
    <t>Чистое увеличение денежных средств и их эквивалентов</t>
  </si>
  <si>
    <t xml:space="preserve">Денежные средства и их эквиваленты на начало периода </t>
  </si>
  <si>
    <t>Неденежные операции:</t>
  </si>
  <si>
    <t xml:space="preserve">  Поступление основных средств как вклад в уставный капитал</t>
  </si>
  <si>
    <t xml:space="preserve">  Капитализация затрат по займам</t>
  </si>
  <si>
    <t xml:space="preserve">  Взаимозачет задолженности по железнодорожным администрациям </t>
  </si>
  <si>
    <t xml:space="preserve">  Приобретение основных средств, не оплаченное до конца отчетного периода</t>
  </si>
  <si>
    <t xml:space="preserve">  Приобретение основных средств за счет заемных средств, напрямую перечисленных банком поставщику</t>
  </si>
  <si>
    <t>Доля акционеру материнской компании</t>
  </si>
  <si>
    <t xml:space="preserve">На 1 января 2014 г. </t>
  </si>
  <si>
    <t>Прочая совокупная прибыль за период</t>
  </si>
  <si>
    <t>Приобретение прочих долгосрочных активов</t>
  </si>
  <si>
    <t>Приобретение дочерних организаций, за вычетом имеющихся денежных средств и их эквивалентов</t>
  </si>
  <si>
    <t xml:space="preserve"> 2014 г.</t>
  </si>
  <si>
    <t>2014 г.</t>
  </si>
  <si>
    <t>Дополнительно оплаченный капитал и невыпущенный уставный капитал</t>
  </si>
  <si>
    <r>
      <t>СОКРАЩЕННЫЙ ПРОМЕЖУТОЧНЫЙ КОНСОЛИДИРОВАННЫЙ ОТЧЕТ О ФИНАНСОВОМ ПОЛОЖЕНИИ ПО СОСТОЯНИЮ НА 31 МАРТА 2015 Г.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Arial"/>
        <family val="2"/>
        <charset val="204"/>
      </rPr>
      <t xml:space="preserve">(НЕАУДИРОВАНО) </t>
    </r>
  </si>
  <si>
    <t xml:space="preserve">31 декабря
2014 г.
</t>
  </si>
  <si>
    <t xml:space="preserve">31 марта
2015 г.
(неаудировано)
</t>
  </si>
  <si>
    <t xml:space="preserve">Вице-президент </t>
  </si>
  <si>
    <t>Ш.С. Омарбекова</t>
  </si>
  <si>
    <t xml:space="preserve">Три месяца,
закончившихся 31 марта
</t>
  </si>
  <si>
    <t xml:space="preserve"> 2015 г.</t>
  </si>
  <si>
    <t>СОКРАЩЕННЫЙ ПРОМЕЖУТОЧНЫЙ КОНСОЛИДИРОВАННЫЙ ОТЧЕТ О ПРИБЫЛЯХ И УБЫТКАХ И ПРОЧЕМ СОВОКУПНОМ ДОХОДЕ ЗА ТРИ МЕСЯЦА, ЗАКОНЧИВШИХСЯ 31 МАРТА 2015 Г. (НЕАУДИРОВАНО)</t>
  </si>
  <si>
    <t>СОКРАЩЕННЫЙ ПРОМЕЖУТОЧНЫЙ КОНСОЛИДИРОВАННЫЙ ОТЧЕТ 
О ДВИЖЕНИИ ДЕНЕЖНЫХ СРЕДСТВ ЗА  ТРИ МЕСЯЦА, ЗАКОНЧИВШИХСЯ 
31 МАРТА 2015 Г. (НЕАУДИРОВАНО)</t>
  </si>
  <si>
    <t>2015 г.</t>
  </si>
  <si>
    <t>Три месяца,
закончившихся 31 марта</t>
  </si>
  <si>
    <t xml:space="preserve">На 1 января 2015 г. </t>
  </si>
  <si>
    <t xml:space="preserve">(*) Сравнительная информация за три месяца 2014 г. была пересчитана в связи с выделением прекращаемой деятельности </t>
  </si>
  <si>
    <t xml:space="preserve">  Приобретение инвестиций в совместные  предприятия, оплаченное долгосрочными активами</t>
  </si>
  <si>
    <t xml:space="preserve">  Износ капитализированный в стоимость основных средств</t>
  </si>
  <si>
    <t xml:space="preserve">  Износ капитализированный в стоимость товарно-материальных запасов</t>
  </si>
  <si>
    <t>На 31 марта 2014 г. (неаудировано)</t>
  </si>
  <si>
    <t>На 31 марта 2015 г. (неаудировано)</t>
  </si>
  <si>
    <t>Итого совокупный доход/ (убыток) за период</t>
  </si>
  <si>
    <t>Прочие распределения</t>
  </si>
  <si>
    <t xml:space="preserve">Прочие вклады       </t>
  </si>
  <si>
    <t xml:space="preserve">Выпуск акций     </t>
  </si>
  <si>
    <t>Выплата дивидендов</t>
  </si>
  <si>
    <t>Сокращенный промежуточный консолидированный отчет об изменениях капитала за три месяца, закончившихся 31 марта 2015 г.  (неаудировано)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</si>
</sst>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(#,##0\)"/>
    <numFmt numFmtId="165" formatCode="#,##0_ ;[Red]\-#,##0\ "/>
    <numFmt numFmtId="166" formatCode="* \(#,##0\);* #,##0_);&quot;-&quot;??_);@"/>
    <numFmt numFmtId="167" formatCode="* #,##0_);* \(#,##0\);&quot;-&quot;??_);@"/>
    <numFmt numFmtId="168" formatCode="_([$€-2]* #,##0.00_);_([$€-2]* \(#,##0.00\);_([$€-2]* &quot;-&quot;??_)"/>
    <numFmt numFmtId="169" formatCode="0%_);\(0%\)"/>
    <numFmt numFmtId="170" formatCode="_-* #,##0.00_т_._-;\-* #,##0.00_т_._-;_-* &quot;-&quot;??_т_._-;_-@_-"/>
    <numFmt numFmtId="171" formatCode="_-* #,##0_р_._-;\-* #,##0_р_._-;_-* &quot;-&quot;??_р_._-;_-@_-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Tahoma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</font>
    <font>
      <sz val="10"/>
      <name val="Helv"/>
    </font>
    <font>
      <sz val="12"/>
      <name val="Tms Rmn"/>
      <charset val="204"/>
    </font>
    <font>
      <b/>
      <sz val="10"/>
      <name val="Arial"/>
      <family val="2"/>
    </font>
    <font>
      <sz val="12"/>
      <name val="Times New Roman Cyr"/>
      <charset val="204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1">
    <xf numFmtId="0" fontId="0" fillId="0" borderId="0"/>
    <xf numFmtId="0" fontId="3" fillId="0" borderId="0"/>
    <xf numFmtId="0" fontId="33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2" fillId="0" borderId="0" applyFill="0" applyBorder="0" applyProtection="0"/>
    <xf numFmtId="44" fontId="3" fillId="0" borderId="0" applyFont="0" applyFill="0" applyBorder="0" applyAlignment="0" applyProtection="0"/>
    <xf numFmtId="167" fontId="32" fillId="0" borderId="0" applyFill="0" applyBorder="0" applyProtection="0"/>
    <xf numFmtId="167" fontId="32" fillId="0" borderId="1" applyFill="0" applyProtection="0"/>
    <xf numFmtId="167" fontId="32" fillId="0" borderId="2" applyFill="0" applyProtection="0"/>
    <xf numFmtId="167" fontId="8" fillId="0" borderId="0" applyFill="0" applyBorder="0" applyProtection="0"/>
    <xf numFmtId="0" fontId="34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4" fontId="35" fillId="16" borderId="3">
      <alignment horizontal="center" vertical="center" wrapText="1"/>
    </xf>
    <xf numFmtId="0" fontId="11" fillId="0" borderId="0"/>
    <xf numFmtId="0" fontId="3" fillId="0" borderId="0"/>
    <xf numFmtId="0" fontId="12" fillId="0" borderId="0"/>
    <xf numFmtId="0" fontId="36" fillId="0" borderId="0"/>
    <xf numFmtId="0" fontId="13" fillId="0" borderId="0"/>
    <xf numFmtId="169" fontId="12" fillId="0" borderId="0" applyFont="0" applyFill="0" applyBorder="0" applyAlignment="0" applyProtection="0"/>
    <xf numFmtId="0" fontId="12" fillId="0" borderId="0"/>
    <xf numFmtId="0" fontId="31" fillId="0" borderId="0"/>
    <xf numFmtId="0" fontId="37" fillId="0" borderId="0"/>
    <xf numFmtId="0" fontId="38" fillId="0" borderId="0" applyFill="0" applyBorder="0" applyProtection="0">
      <alignment horizontal="left" vertical="top"/>
    </xf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7" fillId="21" borderId="5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8" fillId="21" borderId="4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3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23" fillId="22" borderId="10" applyNumberForma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0" fontId="23" fillId="22" borderId="10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" fillId="0" borderId="0"/>
    <xf numFmtId="0" fontId="3" fillId="0" borderId="0"/>
    <xf numFmtId="0" fontId="3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14" fillId="24" borderId="11" applyNumberFormat="0" applyFont="0" applyAlignment="0" applyProtection="0"/>
    <xf numFmtId="0" fontId="3" fillId="24" borderId="1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31" fillId="0" borderId="0"/>
    <xf numFmtId="0" fontId="12" fillId="0" borderId="0"/>
    <xf numFmtId="0" fontId="12" fillId="0" borderId="0"/>
    <xf numFmtId="0" fontId="37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3" xfId="0" applyBorder="1"/>
    <xf numFmtId="0" fontId="2" fillId="0" borderId="13" xfId="0" applyFont="1" applyBorder="1"/>
    <xf numFmtId="0" fontId="2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25" borderId="13" xfId="0" applyFont="1" applyFill="1" applyBorder="1" applyAlignment="1">
      <alignment horizontal="left" wrapText="1"/>
    </xf>
    <xf numFmtId="0" fontId="43" fillId="25" borderId="13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3" xfId="0" applyFont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 wrapText="1"/>
    </xf>
    <xf numFmtId="0" fontId="40" fillId="25" borderId="0" xfId="0" applyFont="1" applyFill="1" applyBorder="1" applyAlignment="1">
      <alignment horizontal="right" vertical="center" wrapText="1"/>
    </xf>
    <xf numFmtId="0" fontId="8" fillId="25" borderId="13" xfId="224" applyFont="1" applyFill="1" applyBorder="1" applyAlignment="1">
      <alignment horizontal="left"/>
    </xf>
    <xf numFmtId="0" fontId="40" fillId="25" borderId="0" xfId="0" applyFont="1" applyFill="1"/>
    <xf numFmtId="0" fontId="10" fillId="25" borderId="13" xfId="224" applyFont="1" applyFill="1" applyBorder="1" applyAlignment="1">
      <alignment horizontal="left" wrapText="1"/>
    </xf>
    <xf numFmtId="0" fontId="7" fillId="25" borderId="13" xfId="224" applyFont="1" applyFill="1" applyBorder="1" applyAlignment="1">
      <alignment horizontal="left" wrapText="1"/>
    </xf>
    <xf numFmtId="0" fontId="43" fillId="25" borderId="0" xfId="0" applyFont="1" applyFill="1"/>
    <xf numFmtId="0" fontId="9" fillId="25" borderId="13" xfId="224" applyFont="1" applyFill="1" applyBorder="1" applyAlignment="1">
      <alignment horizontal="center" wrapText="1"/>
    </xf>
    <xf numFmtId="0" fontId="4" fillId="25" borderId="0" xfId="199" applyFont="1" applyFill="1" applyAlignment="1">
      <alignment horizontal="left" indent="1"/>
    </xf>
    <xf numFmtId="0" fontId="4" fillId="25" borderId="0" xfId="199" applyFont="1" applyFill="1" applyBorder="1" applyAlignment="1">
      <alignment horizontal="left"/>
    </xf>
    <xf numFmtId="0" fontId="6" fillId="25" borderId="0" xfId="199" applyFont="1" applyFill="1" applyBorder="1" applyAlignment="1">
      <alignment horizontal="left" indent="1"/>
    </xf>
    <xf numFmtId="0" fontId="4" fillId="25" borderId="0" xfId="224" applyFont="1" applyFill="1" applyBorder="1" applyAlignment="1">
      <alignment horizontal="center" wrapText="1"/>
    </xf>
    <xf numFmtId="0" fontId="4" fillId="25" borderId="0" xfId="224" applyFont="1" applyFill="1" applyAlignment="1">
      <alignment horizontal="justify" vertical="top" wrapText="1"/>
    </xf>
    <xf numFmtId="0" fontId="4" fillId="25" borderId="0" xfId="199" applyFont="1" applyFill="1" applyAlignment="1">
      <alignment horizontal="left" vertical="top" wrapText="1"/>
    </xf>
    <xf numFmtId="0" fontId="4" fillId="25" borderId="0" xfId="199" applyFont="1" applyFill="1" applyAlignment="1">
      <alignment horizontal="left"/>
    </xf>
    <xf numFmtId="0" fontId="7" fillId="25" borderId="13" xfId="224" applyFont="1" applyFill="1" applyBorder="1" applyAlignment="1">
      <alignment horizontal="center" wrapText="1"/>
    </xf>
    <xf numFmtId="0" fontId="4" fillId="25" borderId="13" xfId="199" applyFont="1" applyFill="1" applyBorder="1" applyAlignment="1">
      <alignment horizontal="center" wrapText="1"/>
    </xf>
    <xf numFmtId="0" fontId="43" fillId="0" borderId="13" xfId="0" applyFont="1" applyBorder="1"/>
    <xf numFmtId="0" fontId="43" fillId="0" borderId="15" xfId="0" applyFont="1" applyBorder="1" applyAlignment="1">
      <alignment horizontal="left" vertical="center" wrapText="1"/>
    </xf>
    <xf numFmtId="0" fontId="50" fillId="0" borderId="0" xfId="0" applyFont="1" applyAlignment="1">
      <alignment horizontal="justify" vertical="center"/>
    </xf>
    <xf numFmtId="0" fontId="40" fillId="25" borderId="13" xfId="0" applyFont="1" applyFill="1" applyBorder="1"/>
    <xf numFmtId="0" fontId="9" fillId="25" borderId="13" xfId="224" applyFont="1" applyFill="1" applyBorder="1" applyAlignment="1">
      <alignment horizontal="left" wrapText="1" indent="1"/>
    </xf>
    <xf numFmtId="0" fontId="8" fillId="25" borderId="13" xfId="224" applyFont="1" applyFill="1" applyBorder="1" applyAlignment="1">
      <alignment horizontal="left" wrapText="1" indent="2"/>
    </xf>
    <xf numFmtId="0" fontId="8" fillId="25" borderId="13" xfId="224" applyFont="1" applyFill="1" applyBorder="1" applyAlignment="1">
      <alignment wrapText="1"/>
    </xf>
    <xf numFmtId="0" fontId="8" fillId="25" borderId="13" xfId="224" applyFont="1" applyFill="1" applyBorder="1" applyAlignment="1">
      <alignment horizontal="left" wrapText="1"/>
    </xf>
    <xf numFmtId="164" fontId="9" fillId="25" borderId="13" xfId="224" applyNumberFormat="1" applyFont="1" applyFill="1" applyBorder="1" applyAlignment="1">
      <alignment horizontal="center" wrapText="1"/>
    </xf>
    <xf numFmtId="0" fontId="9" fillId="25" borderId="13" xfId="224" applyFont="1" applyFill="1" applyBorder="1" applyAlignment="1">
      <alignment wrapText="1"/>
    </xf>
    <xf numFmtId="0" fontId="47" fillId="0" borderId="0" xfId="0" applyFont="1" applyAlignment="1"/>
    <xf numFmtId="0" fontId="42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0" fillId="0" borderId="0" xfId="0" applyAlignment="1"/>
    <xf numFmtId="0" fontId="0" fillId="0" borderId="13" xfId="0" applyBorder="1" applyAlignment="1"/>
    <xf numFmtId="3" fontId="2" fillId="0" borderId="13" xfId="0" applyNumberFormat="1" applyFont="1" applyBorder="1" applyAlignment="1"/>
    <xf numFmtId="0" fontId="2" fillId="0" borderId="13" xfId="0" applyFont="1" applyBorder="1" applyAlignment="1"/>
    <xf numFmtId="0" fontId="41" fillId="0" borderId="0" xfId="0" applyFont="1" applyAlignment="1">
      <alignment vertical="center" wrapText="1"/>
    </xf>
    <xf numFmtId="0" fontId="41" fillId="0" borderId="3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41" fillId="0" borderId="0" xfId="0" applyFont="1" applyAlignment="1">
      <alignment horizontal="right" vertical="center" wrapText="1"/>
    </xf>
    <xf numFmtId="0" fontId="41" fillId="0" borderId="3" xfId="0" applyFont="1" applyBorder="1" applyAlignment="1">
      <alignment horizontal="right" vertical="center" wrapText="1"/>
    </xf>
    <xf numFmtId="0" fontId="4" fillId="25" borderId="0" xfId="199" applyFont="1" applyFill="1" applyAlignment="1">
      <alignment horizontal="right" indent="1"/>
    </xf>
    <xf numFmtId="0" fontId="4" fillId="25" borderId="0" xfId="199" applyFont="1" applyFill="1" applyBorder="1" applyAlignment="1">
      <alignment horizontal="right"/>
    </xf>
    <xf numFmtId="0" fontId="6" fillId="25" borderId="0" xfId="199" applyFont="1" applyFill="1" applyBorder="1" applyAlignment="1">
      <alignment horizontal="right" indent="1"/>
    </xf>
    <xf numFmtId="0" fontId="9" fillId="25" borderId="13" xfId="224" applyFont="1" applyFill="1" applyBorder="1" applyAlignment="1">
      <alignment horizontal="right" wrapText="1"/>
    </xf>
    <xf numFmtId="0" fontId="5" fillId="25" borderId="13" xfId="199" applyFont="1" applyFill="1" applyBorder="1" applyAlignment="1">
      <alignment horizontal="right"/>
    </xf>
    <xf numFmtId="0" fontId="7" fillId="25" borderId="13" xfId="224" applyFont="1" applyFill="1" applyBorder="1" applyAlignment="1">
      <alignment horizontal="right" wrapText="1"/>
    </xf>
    <xf numFmtId="164" fontId="5" fillId="25" borderId="13" xfId="199" applyNumberFormat="1" applyFont="1" applyFill="1" applyBorder="1" applyAlignment="1">
      <alignment horizontal="right"/>
    </xf>
    <xf numFmtId="164" fontId="10" fillId="25" borderId="13" xfId="224" applyNumberFormat="1" applyFont="1" applyFill="1" applyBorder="1" applyAlignment="1">
      <alignment horizontal="right" wrapText="1"/>
    </xf>
    <xf numFmtId="164" fontId="7" fillId="25" borderId="13" xfId="224" applyNumberFormat="1" applyFont="1" applyFill="1" applyBorder="1" applyAlignment="1">
      <alignment horizontal="right" wrapText="1"/>
    </xf>
    <xf numFmtId="164" fontId="4" fillId="25" borderId="13" xfId="199" applyNumberFormat="1" applyFont="1" applyFill="1" applyBorder="1" applyAlignment="1">
      <alignment horizontal="right"/>
    </xf>
    <xf numFmtId="0" fontId="4" fillId="25" borderId="0" xfId="224" applyFont="1" applyFill="1" applyAlignment="1">
      <alignment horizontal="right" vertical="top" wrapText="1"/>
    </xf>
    <xf numFmtId="0" fontId="4" fillId="25" borderId="0" xfId="224" applyFont="1" applyFill="1" applyBorder="1" applyAlignment="1">
      <alignment horizontal="right" wrapText="1"/>
    </xf>
    <xf numFmtId="0" fontId="4" fillId="25" borderId="0" xfId="199" applyFont="1" applyFill="1" applyAlignment="1">
      <alignment horizontal="right"/>
    </xf>
    <xf numFmtId="0" fontId="4" fillId="25" borderId="0" xfId="199" applyFont="1" applyFill="1" applyAlignment="1">
      <alignment horizontal="right" vertical="top" wrapText="1"/>
    </xf>
    <xf numFmtId="164" fontId="8" fillId="25" borderId="13" xfId="224" applyNumberFormat="1" applyFont="1" applyFill="1" applyBorder="1" applyAlignment="1">
      <alignment horizontal="right" wrapText="1"/>
    </xf>
    <xf numFmtId="0" fontId="0" fillId="0" borderId="14" xfId="0" applyBorder="1" applyAlignment="1">
      <alignment horizontal="right"/>
    </xf>
    <xf numFmtId="3" fontId="44" fillId="0" borderId="13" xfId="0" applyNumberFormat="1" applyFont="1" applyBorder="1" applyAlignment="1">
      <alignment horizontal="right" vertical="center" wrapText="1"/>
    </xf>
    <xf numFmtId="3" fontId="44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3" fontId="42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164" fontId="42" fillId="0" borderId="13" xfId="0" applyNumberFormat="1" applyFont="1" applyBorder="1" applyAlignment="1">
      <alignment horizontal="right" vertical="center" wrapText="1"/>
    </xf>
    <xf numFmtId="3" fontId="44" fillId="0" borderId="17" xfId="0" applyNumberFormat="1" applyFont="1" applyBorder="1" applyAlignment="1">
      <alignment horizontal="right" vertical="center" wrapText="1"/>
    </xf>
    <xf numFmtId="164" fontId="44" fillId="0" borderId="17" xfId="0" applyNumberFormat="1" applyFont="1" applyBorder="1" applyAlignment="1">
      <alignment horizontal="right" vertical="center" wrapText="1"/>
    </xf>
    <xf numFmtId="3" fontId="42" fillId="0" borderId="13" xfId="0" applyNumberFormat="1" applyFont="1" applyBorder="1" applyAlignment="1">
      <alignment horizontal="right" vertical="center" wrapText="1"/>
    </xf>
    <xf numFmtId="3" fontId="44" fillId="0" borderId="13" xfId="0" applyNumberFormat="1" applyFont="1" applyBorder="1" applyAlignment="1">
      <alignment horizontal="right" vertical="center" wrapText="1"/>
    </xf>
    <xf numFmtId="164" fontId="42" fillId="0" borderId="17" xfId="0" applyNumberFormat="1" applyFont="1" applyBorder="1" applyAlignment="1">
      <alignment horizontal="right" vertical="center" wrapText="1"/>
    </xf>
    <xf numFmtId="0" fontId="44" fillId="0" borderId="13" xfId="0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 wrapText="1"/>
    </xf>
    <xf numFmtId="0" fontId="42" fillId="0" borderId="13" xfId="0" applyFont="1" applyBorder="1" applyAlignment="1">
      <alignment horizontal="left" vertical="center" wrapText="1"/>
    </xf>
    <xf numFmtId="171" fontId="0" fillId="0" borderId="13" xfId="300" applyNumberFormat="1" applyFont="1" applyBorder="1" applyAlignment="1">
      <alignment horizontal="right"/>
    </xf>
    <xf numFmtId="171" fontId="0" fillId="0" borderId="13" xfId="300" applyNumberFormat="1" applyFont="1" applyBorder="1" applyAlignment="1"/>
    <xf numFmtId="0" fontId="49" fillId="0" borderId="0" xfId="0" applyFont="1" applyFill="1"/>
    <xf numFmtId="0" fontId="0" fillId="0" borderId="13" xfId="0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0" fontId="44" fillId="0" borderId="17" xfId="0" applyFont="1" applyBorder="1" applyAlignment="1">
      <alignment horizontal="right" vertical="center" wrapText="1"/>
    </xf>
    <xf numFmtId="0" fontId="44" fillId="0" borderId="17" xfId="0" applyFont="1" applyBorder="1" applyAlignment="1">
      <alignment horizontal="left" vertical="center" wrapText="1"/>
    </xf>
    <xf numFmtId="3" fontId="0" fillId="0" borderId="13" xfId="0" applyNumberFormat="1" applyBorder="1" applyAlignment="1">
      <alignment horizontal="right"/>
    </xf>
    <xf numFmtId="0" fontId="48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" fillId="25" borderId="0" xfId="199" applyFont="1" applyFill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4" fillId="25" borderId="16" xfId="199" applyFont="1" applyFill="1" applyBorder="1" applyAlignment="1">
      <alignment horizontal="center" wrapText="1"/>
    </xf>
    <xf numFmtId="0" fontId="4" fillId="25" borderId="18" xfId="199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53" fillId="0" borderId="14" xfId="0" applyFont="1" applyBorder="1" applyAlignment="1">
      <alignment horizontal="center" vertical="center" wrapText="1"/>
    </xf>
  </cellXfs>
  <cellStyles count="301">
    <cellStyle name="_cash flows" xfId="2"/>
    <cellStyle name="_cash flows_TS 9 месяцев 2007" xfId="3"/>
    <cellStyle name="_TS 9 месяцев 2007" xfId="4"/>
    <cellStyle name="_TS 9 месяцев 2007 2" xfId="5"/>
    <cellStyle name="_Бюджет АО 2007 СВОД с корректировкой 2 полугодия на БК от 13.06.07 с КТТ изм" xfId="6"/>
    <cellStyle name="_Бюджет АО 2007 СВОД с корректировкой в книжку" xfId="7"/>
    <cellStyle name="_Информация по курсовой разнице ,процентам  СВОД  170407 2" xfId="8"/>
    <cellStyle name="_ТS 2006 КТЖ+АО айг" xfId="9"/>
    <cellStyle name="_ТS 2006 КТЖ+АО айг реклассы по займам" xfId="10"/>
    <cellStyle name="_ТS 2006 КТЖ+АО айг реклассы по займам_TS 9 месяцев 2007" xfId="11"/>
    <cellStyle name="_ТS 2006 КТЖ+АО айг реклассы по займам_TS 9 месяцев 2007 2" xfId="12"/>
    <cellStyle name="_ТS 2006 КТЖ+АО айг_TS 9 месяцев 2007" xfId="13"/>
    <cellStyle name="_ТS 2006 КТЖ+АО айг_TS 9 месяцев 2007 2" xfId="14"/>
    <cellStyle name="_ТS 2006 КТЖ+АО айг140406" xfId="15"/>
    <cellStyle name="_ТS 2006 КТЖ+АО айг140406_TS 9 месяцев 2007" xfId="16"/>
    <cellStyle name="_ТS 2006 КТЖ+АО айг140406_TS 9 месяцев 2007 2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2 2" xfId="23"/>
    <cellStyle name="20% - Акцент2 3" xfId="24"/>
    <cellStyle name="20% - Акцент2 4" xfId="25"/>
    <cellStyle name="20% - Акцент2 5" xfId="26"/>
    <cellStyle name="20% - Акцент2 6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 2" xfId="33"/>
    <cellStyle name="20% - Акцент4 3" xfId="34"/>
    <cellStyle name="20% - Акцент4 4" xfId="35"/>
    <cellStyle name="20% - Акцент4 5" xfId="36"/>
    <cellStyle name="20% - Акцент4 6" xfId="37"/>
    <cellStyle name="20% - Акцент5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3" xfId="44"/>
    <cellStyle name="20% - Акцент6 4" xfId="45"/>
    <cellStyle name="20% - Акцент6 5" xfId="46"/>
    <cellStyle name="20% - Акцент6 6" xfId="47"/>
    <cellStyle name="40% - Акцент1 2" xfId="48"/>
    <cellStyle name="40% - Акцент1 3" xfId="49"/>
    <cellStyle name="40% - Акцент1 4" xfId="50"/>
    <cellStyle name="40% - Акцент1 5" xfId="51"/>
    <cellStyle name="40% - Акцент1 6" xfId="52"/>
    <cellStyle name="40% - Акцент2 2" xfId="53"/>
    <cellStyle name="40% - Акцент2 3" xfId="54"/>
    <cellStyle name="40% - Акцент2 4" xfId="55"/>
    <cellStyle name="40% - Акцент2 5" xfId="56"/>
    <cellStyle name="40% - Акцент2 6" xfId="57"/>
    <cellStyle name="40% - Акцент3 2" xfId="58"/>
    <cellStyle name="40% - Акцент3 3" xfId="59"/>
    <cellStyle name="40% - Акцент3 4" xfId="60"/>
    <cellStyle name="40% - Акцент3 5" xfId="61"/>
    <cellStyle name="40% - Акцент3 6" xfId="62"/>
    <cellStyle name="40% - Акцент4 2" xfId="63"/>
    <cellStyle name="40% - Акцент4 3" xfId="64"/>
    <cellStyle name="40% - Акцент4 4" xfId="65"/>
    <cellStyle name="40% - Акцент4 5" xfId="66"/>
    <cellStyle name="40% - Акцент4 6" xfId="67"/>
    <cellStyle name="40% - Акцент5 2" xfId="68"/>
    <cellStyle name="40% - Акцент5 3" xfId="69"/>
    <cellStyle name="40% - Акцент5 4" xfId="70"/>
    <cellStyle name="40% - Акцент5 5" xfId="71"/>
    <cellStyle name="40% - Акцент5 6" xfId="72"/>
    <cellStyle name="40% - Акцент6 2" xfId="73"/>
    <cellStyle name="40% - Акцент6 3" xfId="74"/>
    <cellStyle name="40% - Акцент6 4" xfId="75"/>
    <cellStyle name="40% - Акцент6 5" xfId="76"/>
    <cellStyle name="40% - Акцент6 6" xfId="77"/>
    <cellStyle name="60% - Акцент1 2" xfId="78"/>
    <cellStyle name="60% - Акцент1 3" xfId="79"/>
    <cellStyle name="60% - Акцент1 4" xfId="80"/>
    <cellStyle name="60% - Акцент1 5" xfId="81"/>
    <cellStyle name="60% - Акцент1 6" xfId="82"/>
    <cellStyle name="60% - Акцент2 2" xfId="83"/>
    <cellStyle name="60% - Акцент2 3" xfId="84"/>
    <cellStyle name="60% - Акцент2 4" xfId="85"/>
    <cellStyle name="60% - Акцент2 5" xfId="86"/>
    <cellStyle name="60% - Акцент2 6" xfId="87"/>
    <cellStyle name="60% - Акцент3 2" xfId="88"/>
    <cellStyle name="60% - Акцент3 3" xfId="89"/>
    <cellStyle name="60% - Акцент3 4" xfId="90"/>
    <cellStyle name="60% - Акцент3 5" xfId="91"/>
    <cellStyle name="60% - Акцент3 6" xfId="92"/>
    <cellStyle name="60% - Акцент4 2" xfId="93"/>
    <cellStyle name="60% - Акцент4 3" xfId="94"/>
    <cellStyle name="60% - Акцент4 4" xfId="95"/>
    <cellStyle name="60% - Акцент4 5" xfId="96"/>
    <cellStyle name="60% - Акцент4 6" xfId="97"/>
    <cellStyle name="60% - Акцент5 2" xfId="98"/>
    <cellStyle name="60% - Акцент5 3" xfId="99"/>
    <cellStyle name="60% - Акцент5 4" xfId="100"/>
    <cellStyle name="60% - Акцент5 5" xfId="101"/>
    <cellStyle name="60% - Акцент5 6" xfId="102"/>
    <cellStyle name="60% - Акцент6 2" xfId="103"/>
    <cellStyle name="60% - Акцент6 3" xfId="104"/>
    <cellStyle name="60% - Акцент6 4" xfId="105"/>
    <cellStyle name="60% - Акцент6 5" xfId="106"/>
    <cellStyle name="60% - Акцент6 6" xfId="107"/>
    <cellStyle name="Comma [0] 2" xfId="108"/>
    <cellStyle name="Comma 2" xfId="109"/>
    <cellStyle name="Credit" xfId="110"/>
    <cellStyle name="Currency 2" xfId="111"/>
    <cellStyle name="Debit" xfId="112"/>
    <cellStyle name="Debit subtotal" xfId="113"/>
    <cellStyle name="Debit Total" xfId="114"/>
    <cellStyle name="Debit_TS 9 месяцев 2007" xfId="115"/>
    <cellStyle name="E&amp;Y House" xfId="116"/>
    <cellStyle name="Euro" xfId="117"/>
    <cellStyle name="Heading" xfId="118"/>
    <cellStyle name="Normal 2" xfId="119"/>
    <cellStyle name="Normal 2 2" xfId="120"/>
    <cellStyle name="Normal 3" xfId="121"/>
    <cellStyle name="Normal 4" xfId="122"/>
    <cellStyle name="Normal_2008 10 01 VSDS" xfId="123"/>
    <cellStyle name="Percent (0)" xfId="124"/>
    <cellStyle name="Style 1" xfId="125"/>
    <cellStyle name="Style 1 2" xfId="126"/>
    <cellStyle name="Style 2" xfId="127"/>
    <cellStyle name="Tickmark" xfId="128"/>
    <cellStyle name="Акцент1 2" xfId="129"/>
    <cellStyle name="Акцент1 3" xfId="130"/>
    <cellStyle name="Акцент1 4" xfId="131"/>
    <cellStyle name="Акцент1 5" xfId="132"/>
    <cellStyle name="Акцент1 6" xfId="133"/>
    <cellStyle name="Акцент2 2" xfId="134"/>
    <cellStyle name="Акцент2 3" xfId="135"/>
    <cellStyle name="Акцент2 4" xfId="136"/>
    <cellStyle name="Акцент2 5" xfId="137"/>
    <cellStyle name="Акцент2 6" xfId="138"/>
    <cellStyle name="Акцент3 2" xfId="139"/>
    <cellStyle name="Акцент3 3" xfId="140"/>
    <cellStyle name="Акцент3 4" xfId="141"/>
    <cellStyle name="Акцент3 5" xfId="142"/>
    <cellStyle name="Акцент3 6" xfId="143"/>
    <cellStyle name="Акцент4 2" xfId="144"/>
    <cellStyle name="Акцент4 3" xfId="145"/>
    <cellStyle name="Акцент4 4" xfId="146"/>
    <cellStyle name="Акцент4 5" xfId="147"/>
    <cellStyle name="Акцент4 6" xfId="148"/>
    <cellStyle name="Акцент5 2" xfId="149"/>
    <cellStyle name="Акцент5 3" xfId="150"/>
    <cellStyle name="Акцент5 4" xfId="151"/>
    <cellStyle name="Акцент5 5" xfId="152"/>
    <cellStyle name="Акцент5 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 2" xfId="159"/>
    <cellStyle name="Ввод  3" xfId="160"/>
    <cellStyle name="Ввод  4" xfId="161"/>
    <cellStyle name="Ввод  5" xfId="162"/>
    <cellStyle name="Ввод  6" xfId="163"/>
    <cellStyle name="Вывод 2" xfId="164"/>
    <cellStyle name="Вывод 3" xfId="165"/>
    <cellStyle name="Вывод 4" xfId="166"/>
    <cellStyle name="Вывод 5" xfId="167"/>
    <cellStyle name="Вывод 6" xfId="168"/>
    <cellStyle name="Вычисление 2" xfId="169"/>
    <cellStyle name="Вычисление 3" xfId="170"/>
    <cellStyle name="Вычисление 4" xfId="171"/>
    <cellStyle name="Вычисление 5" xfId="172"/>
    <cellStyle name="Вычисление 6" xfId="173"/>
    <cellStyle name="Заголовок 1 2" xfId="174"/>
    <cellStyle name="Заголовок 1 3" xfId="175"/>
    <cellStyle name="Заголовок 1 4" xfId="176"/>
    <cellStyle name="Заголовок 1 5" xfId="177"/>
    <cellStyle name="Заголовок 1 6" xfId="178"/>
    <cellStyle name="Заголовок 2 2" xfId="179"/>
    <cellStyle name="Заголовок 2 3" xfId="180"/>
    <cellStyle name="Заголовок 2 4" xfId="181"/>
    <cellStyle name="Заголовок 2 5" xfId="182"/>
    <cellStyle name="Заголовок 2 6" xfId="183"/>
    <cellStyle name="Заголовок 3 2" xfId="184"/>
    <cellStyle name="Заголовок 3 3" xfId="185"/>
    <cellStyle name="Заголовок 3 4" xfId="186"/>
    <cellStyle name="Заголовок 3 5" xfId="187"/>
    <cellStyle name="Заголовок 3 6" xfId="188"/>
    <cellStyle name="Заголовок 4 2" xfId="189"/>
    <cellStyle name="Заголовок 4 3" xfId="190"/>
    <cellStyle name="Заголовок 4 4" xfId="191"/>
    <cellStyle name="Заголовок 4 5" xfId="192"/>
    <cellStyle name="Заголовок 4 6" xfId="193"/>
    <cellStyle name="Итог 2" xfId="194"/>
    <cellStyle name="Итог 3" xfId="195"/>
    <cellStyle name="Итог 4" xfId="196"/>
    <cellStyle name="Итог 5" xfId="197"/>
    <cellStyle name="Итог 6" xfId="198"/>
    <cellStyle name="КАНДАГАЧ тел3-33-96" xfId="199"/>
    <cellStyle name="КАНДАГАЧ тел3-33-96 2" xfId="200"/>
    <cellStyle name="КАНДАГАЧ тел3-33-96 2 2" xfId="201"/>
    <cellStyle name="КАНДАГАЧ тел3-33-96 2 3" xfId="202"/>
    <cellStyle name="КАНДАГАЧ тел3-33-96 2_Изменение ставок Группа" xfId="203"/>
    <cellStyle name="КАНДАГАЧ тел3-33-96 3" xfId="204"/>
    <cellStyle name="КАНДАГАЧ тел3-33-96 3 2" xfId="205"/>
    <cellStyle name="КАНДАГАЧ тел3-33-96 6" xfId="206"/>
    <cellStyle name="КАНДАГАЧ тел3-33-96 7" xfId="207"/>
    <cellStyle name="КАНДАГАЧ тел3-33-96_17 " xfId="208"/>
    <cellStyle name="Контрольная ячейка 2" xfId="209"/>
    <cellStyle name="Контрольная ячейка 3" xfId="210"/>
    <cellStyle name="Контрольная ячейка 4" xfId="211"/>
    <cellStyle name="Контрольная ячейка 5" xfId="212"/>
    <cellStyle name="Контрольная ячейка 6" xfId="213"/>
    <cellStyle name="Название 2" xfId="214"/>
    <cellStyle name="Название 3" xfId="215"/>
    <cellStyle name="Название 4" xfId="216"/>
    <cellStyle name="Название 5" xfId="217"/>
    <cellStyle name="Название 6" xfId="218"/>
    <cellStyle name="Нейтральный 2" xfId="219"/>
    <cellStyle name="Нейтральный 3" xfId="220"/>
    <cellStyle name="Нейтральный 4" xfId="221"/>
    <cellStyle name="Нейтральный 5" xfId="222"/>
    <cellStyle name="Нейтральный 6" xfId="223"/>
    <cellStyle name="Обычный" xfId="0" builtinId="0"/>
    <cellStyle name="Обычный 10" xfId="224"/>
    <cellStyle name="Обычный 11" xfId="225"/>
    <cellStyle name="Обычный 12" xfId="226"/>
    <cellStyle name="Обычный 13" xfId="1"/>
    <cellStyle name="Обычный 14" xfId="227"/>
    <cellStyle name="Обычный 14 2" xfId="228"/>
    <cellStyle name="Обычный 2" xfId="229"/>
    <cellStyle name="Обычный 2 2" xfId="230"/>
    <cellStyle name="Обычный 2 3" xfId="231"/>
    <cellStyle name="Обычный 2 4" xfId="232"/>
    <cellStyle name="Обычный 2 5" xfId="233"/>
    <cellStyle name="Обычный 2 6" xfId="234"/>
    <cellStyle name="Обычный 3" xfId="235"/>
    <cellStyle name="Обычный 4" xfId="236"/>
    <cellStyle name="Обычный 5" xfId="237"/>
    <cellStyle name="Обычный 5 2" xfId="238"/>
    <cellStyle name="Обычный 6" xfId="239"/>
    <cellStyle name="Обычный 7" xfId="240"/>
    <cellStyle name="Обычный 8" xfId="241"/>
    <cellStyle name="Обычный 9" xfId="242"/>
    <cellStyle name="Плохой 2" xfId="243"/>
    <cellStyle name="Плохой 3" xfId="244"/>
    <cellStyle name="Плохой 4" xfId="245"/>
    <cellStyle name="Плохой 5" xfId="246"/>
    <cellStyle name="Плохой 6" xfId="247"/>
    <cellStyle name="Пояснение 2" xfId="248"/>
    <cellStyle name="Пояснение 3" xfId="249"/>
    <cellStyle name="Пояснение 4" xfId="250"/>
    <cellStyle name="Пояснение 5" xfId="251"/>
    <cellStyle name="Пояснение 6" xfId="252"/>
    <cellStyle name="Примечание 2" xfId="253"/>
    <cellStyle name="Примечание 3" xfId="254"/>
    <cellStyle name="Примечание 4" xfId="255"/>
    <cellStyle name="Примечание 5" xfId="256"/>
    <cellStyle name="Примечание 6" xfId="257"/>
    <cellStyle name="Примечание 7" xfId="258"/>
    <cellStyle name="Процентный 2" xfId="260"/>
    <cellStyle name="Процентный 3" xfId="261"/>
    <cellStyle name="Процентный 4" xfId="262"/>
    <cellStyle name="Процентный 5" xfId="263"/>
    <cellStyle name="Процентный 6" xfId="264"/>
    <cellStyle name="Процентный 7" xfId="259"/>
    <cellStyle name="Связанная ячейка 2" xfId="265"/>
    <cellStyle name="Связанная ячейка 3" xfId="266"/>
    <cellStyle name="Связанная ячейка 4" xfId="267"/>
    <cellStyle name="Связанная ячейка 5" xfId="268"/>
    <cellStyle name="Связанная ячейка 6" xfId="269"/>
    <cellStyle name="Стиль 1" xfId="270"/>
    <cellStyle name="Стиль 1 2" xfId="271"/>
    <cellStyle name="Стиль 1 3" xfId="272"/>
    <cellStyle name="Стиль 2" xfId="273"/>
    <cellStyle name="Текст предупреждения 2" xfId="274"/>
    <cellStyle name="Текст предупреждения 3" xfId="275"/>
    <cellStyle name="Текст предупреждения 4" xfId="276"/>
    <cellStyle name="Текст предупреждения 5" xfId="277"/>
    <cellStyle name="Текст предупреждения 6" xfId="278"/>
    <cellStyle name="Тысячи [0]" xfId="279"/>
    <cellStyle name="Тысячи [0] 2" xfId="280"/>
    <cellStyle name="Финансовый" xfId="300" builtinId="3"/>
    <cellStyle name="Финансовый [0] 2" xfId="282"/>
    <cellStyle name="Финансовый 2" xfId="283"/>
    <cellStyle name="Финансовый 2 2" xfId="284"/>
    <cellStyle name="Финансовый 2 3" xfId="285"/>
    <cellStyle name="Финансовый 2 4" xfId="286"/>
    <cellStyle name="Финансовый 2 5" xfId="287"/>
    <cellStyle name="Финансовый 2 6" xfId="288"/>
    <cellStyle name="Финансовый 3" xfId="289"/>
    <cellStyle name="Финансовый 4" xfId="290"/>
    <cellStyle name="Финансовый 5" xfId="291"/>
    <cellStyle name="Финансовый 6" xfId="281"/>
    <cellStyle name="Финансовый 7" xfId="297"/>
    <cellStyle name="Финансовый 8" xfId="298"/>
    <cellStyle name="Финансовый 9" xfId="299"/>
    <cellStyle name="Хороший 2" xfId="292"/>
    <cellStyle name="Хороший 3" xfId="293"/>
    <cellStyle name="Хороший 4" xfId="294"/>
    <cellStyle name="Хороший 5" xfId="295"/>
    <cellStyle name="Хороший 6" xfId="2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>
      <selection activeCell="M9" sqref="M9"/>
    </sheetView>
  </sheetViews>
  <sheetFormatPr defaultRowHeight="15" x14ac:dyDescent="0.25"/>
  <cols>
    <col min="1" max="1" width="65.28515625" customWidth="1"/>
    <col min="2" max="2" width="21.7109375" style="46" customWidth="1"/>
    <col min="3" max="3" width="18.140625" style="46" customWidth="1"/>
    <col min="5" max="6" width="15.5703125" bestFit="1" customWidth="1"/>
  </cols>
  <sheetData>
    <row r="1" spans="1:5" ht="15.75" x14ac:dyDescent="0.25">
      <c r="A1" s="94" t="s">
        <v>54</v>
      </c>
      <c r="B1" s="94"/>
    </row>
    <row r="3" spans="1:5" ht="45" customHeight="1" x14ac:dyDescent="0.25">
      <c r="A3" s="96" t="s">
        <v>162</v>
      </c>
      <c r="B3" s="96"/>
      <c r="C3" s="38"/>
      <c r="D3" s="38"/>
      <c r="E3" s="38"/>
    </row>
    <row r="5" spans="1:5" ht="60" x14ac:dyDescent="0.25">
      <c r="A5" s="2" t="s">
        <v>0</v>
      </c>
      <c r="B5" s="3" t="s">
        <v>164</v>
      </c>
      <c r="C5" s="3" t="s">
        <v>163</v>
      </c>
    </row>
    <row r="6" spans="1:5" x14ac:dyDescent="0.25">
      <c r="A6" s="2" t="s">
        <v>1</v>
      </c>
      <c r="B6" s="86"/>
      <c r="C6" s="87"/>
    </row>
    <row r="7" spans="1:5" x14ac:dyDescent="0.25">
      <c r="A7" s="1" t="s">
        <v>2</v>
      </c>
      <c r="B7" s="62">
        <v>2526582</v>
      </c>
      <c r="C7" s="62">
        <v>4001783</v>
      </c>
    </row>
    <row r="8" spans="1:5" x14ac:dyDescent="0.25">
      <c r="A8" s="1" t="s">
        <v>3</v>
      </c>
      <c r="B8" s="62">
        <v>2237230226</v>
      </c>
      <c r="C8" s="62">
        <v>2228942130</v>
      </c>
    </row>
    <row r="9" spans="1:5" x14ac:dyDescent="0.25">
      <c r="A9" s="1" t="s">
        <v>4</v>
      </c>
      <c r="B9" s="62">
        <v>13974073</v>
      </c>
      <c r="C9" s="62">
        <v>12566300</v>
      </c>
    </row>
    <row r="10" spans="1:5" x14ac:dyDescent="0.25">
      <c r="A10" s="1" t="s">
        <v>45</v>
      </c>
      <c r="B10" s="62">
        <v>16593524</v>
      </c>
      <c r="C10" s="62">
        <v>16299164</v>
      </c>
    </row>
    <row r="11" spans="1:5" x14ac:dyDescent="0.25">
      <c r="A11" s="1" t="s">
        <v>42</v>
      </c>
      <c r="B11" s="62">
        <v>21944278</v>
      </c>
      <c r="C11" s="62">
        <v>21086452</v>
      </c>
    </row>
    <row r="12" spans="1:5" x14ac:dyDescent="0.25">
      <c r="A12" s="1" t="s">
        <v>5</v>
      </c>
      <c r="B12" s="62">
        <v>6915002</v>
      </c>
      <c r="C12" s="62">
        <v>6931262</v>
      </c>
    </row>
    <row r="13" spans="1:5" x14ac:dyDescent="0.25">
      <c r="A13" s="1" t="s">
        <v>43</v>
      </c>
      <c r="B13" s="62">
        <v>28397475</v>
      </c>
      <c r="C13" s="62">
        <v>23850672</v>
      </c>
    </row>
    <row r="14" spans="1:5" x14ac:dyDescent="0.25">
      <c r="A14" s="1" t="s">
        <v>44</v>
      </c>
      <c r="B14" s="86"/>
      <c r="C14" s="87"/>
    </row>
    <row r="15" spans="1:5" x14ac:dyDescent="0.25">
      <c r="A15" s="1" t="s">
        <v>6</v>
      </c>
      <c r="B15" s="62">
        <v>179106158</v>
      </c>
      <c r="C15" s="62">
        <v>172856718</v>
      </c>
    </row>
    <row r="16" spans="1:5" x14ac:dyDescent="0.25">
      <c r="A16" s="1"/>
      <c r="B16" s="62"/>
      <c r="C16" s="62"/>
    </row>
    <row r="17" spans="1:3" x14ac:dyDescent="0.25">
      <c r="A17" s="2" t="s">
        <v>7</v>
      </c>
      <c r="B17" s="65">
        <f>SUM(B6:B16)</f>
        <v>2506687318</v>
      </c>
      <c r="C17" s="65">
        <f>SUM(C6:C16)</f>
        <v>2486534481</v>
      </c>
    </row>
    <row r="18" spans="1:3" x14ac:dyDescent="0.25">
      <c r="A18" s="2" t="s">
        <v>8</v>
      </c>
      <c r="B18" s="62"/>
      <c r="C18" s="62"/>
    </row>
    <row r="19" spans="1:3" x14ac:dyDescent="0.25">
      <c r="A19" s="1" t="s">
        <v>2</v>
      </c>
      <c r="B19" s="62">
        <v>710862</v>
      </c>
      <c r="C19" s="62">
        <v>676213</v>
      </c>
    </row>
    <row r="20" spans="1:3" x14ac:dyDescent="0.25">
      <c r="A20" s="1" t="s">
        <v>9</v>
      </c>
      <c r="B20" s="62">
        <v>34593558</v>
      </c>
      <c r="C20" s="62">
        <v>34814915</v>
      </c>
    </row>
    <row r="21" spans="1:3" x14ac:dyDescent="0.25">
      <c r="A21" s="1" t="s">
        <v>10</v>
      </c>
      <c r="B21" s="62">
        <v>8472622</v>
      </c>
      <c r="C21" s="62">
        <v>7649242</v>
      </c>
    </row>
    <row r="22" spans="1:3" x14ac:dyDescent="0.25">
      <c r="A22" s="1" t="s">
        <v>11</v>
      </c>
      <c r="B22" s="62">
        <v>22925700</v>
      </c>
      <c r="C22" s="62">
        <v>38077081</v>
      </c>
    </row>
    <row r="23" spans="1:3" x14ac:dyDescent="0.25">
      <c r="A23" s="1" t="s">
        <v>12</v>
      </c>
      <c r="B23" s="62">
        <v>2130990</v>
      </c>
      <c r="C23" s="62">
        <v>2129314</v>
      </c>
    </row>
    <row r="24" spans="1:3" x14ac:dyDescent="0.25">
      <c r="A24" s="1" t="s">
        <v>13</v>
      </c>
      <c r="B24" s="62"/>
      <c r="C24" s="62"/>
    </row>
    <row r="25" spans="1:3" x14ac:dyDescent="0.25">
      <c r="A25" s="1" t="s">
        <v>14</v>
      </c>
      <c r="B25" s="62">
        <v>88762796</v>
      </c>
      <c r="C25" s="62">
        <v>82005465</v>
      </c>
    </row>
    <row r="26" spans="1:3" x14ac:dyDescent="0.25">
      <c r="A26" s="1" t="s">
        <v>15</v>
      </c>
      <c r="B26" s="62">
        <v>61363126</v>
      </c>
      <c r="C26" s="62">
        <v>86552218</v>
      </c>
    </row>
    <row r="27" spans="1:3" x14ac:dyDescent="0.25">
      <c r="A27" s="1" t="s">
        <v>16</v>
      </c>
      <c r="B27" s="62">
        <v>1269406</v>
      </c>
      <c r="C27" s="62">
        <v>734044</v>
      </c>
    </row>
    <row r="28" spans="1:3" x14ac:dyDescent="0.25">
      <c r="A28" s="1" t="s">
        <v>43</v>
      </c>
      <c r="B28" s="62">
        <v>29153287</v>
      </c>
      <c r="C28" s="62">
        <v>28997449</v>
      </c>
    </row>
    <row r="29" spans="1:3" x14ac:dyDescent="0.25">
      <c r="A29" s="1"/>
      <c r="B29" s="62"/>
      <c r="C29" s="62"/>
    </row>
    <row r="30" spans="1:3" ht="30" x14ac:dyDescent="0.25">
      <c r="A30" s="4" t="s">
        <v>17</v>
      </c>
      <c r="B30" s="62">
        <v>64982202</v>
      </c>
      <c r="C30" s="62">
        <v>67283089</v>
      </c>
    </row>
    <row r="31" spans="1:3" x14ac:dyDescent="0.25">
      <c r="A31" s="2" t="s">
        <v>18</v>
      </c>
      <c r="B31" s="65">
        <f>SUM(B19:B30)</f>
        <v>314364549</v>
      </c>
      <c r="C31" s="65">
        <f>SUM(C19:C30)</f>
        <v>348919030</v>
      </c>
    </row>
    <row r="32" spans="1:3" x14ac:dyDescent="0.25">
      <c r="A32" s="1"/>
      <c r="B32" s="49"/>
      <c r="C32" s="49"/>
    </row>
    <row r="33" spans="1:3" x14ac:dyDescent="0.25">
      <c r="A33" s="2" t="s">
        <v>19</v>
      </c>
      <c r="B33" s="65">
        <f>B17+B31</f>
        <v>2821051867</v>
      </c>
      <c r="C33" s="65">
        <f>C17+C31</f>
        <v>2835453511</v>
      </c>
    </row>
    <row r="34" spans="1:3" x14ac:dyDescent="0.25">
      <c r="A34" s="1"/>
      <c r="B34" s="62"/>
      <c r="C34" s="62"/>
    </row>
    <row r="35" spans="1:3" x14ac:dyDescent="0.25">
      <c r="A35" s="2" t="s">
        <v>20</v>
      </c>
      <c r="B35" s="62"/>
      <c r="C35" s="62"/>
    </row>
    <row r="36" spans="1:3" x14ac:dyDescent="0.25">
      <c r="A36" s="2" t="s">
        <v>21</v>
      </c>
      <c r="B36" s="62"/>
      <c r="C36" s="62"/>
    </row>
    <row r="37" spans="1:3" x14ac:dyDescent="0.25">
      <c r="A37" s="1" t="s">
        <v>22</v>
      </c>
      <c r="B37" s="62">
        <v>793329985</v>
      </c>
      <c r="C37" s="62">
        <v>793329985</v>
      </c>
    </row>
    <row r="38" spans="1:3" x14ac:dyDescent="0.25">
      <c r="A38" s="1" t="s">
        <v>23</v>
      </c>
      <c r="B38" s="62"/>
      <c r="C38" s="62"/>
    </row>
    <row r="39" spans="1:3" x14ac:dyDescent="0.25">
      <c r="A39" s="1" t="s">
        <v>24</v>
      </c>
      <c r="B39" s="62">
        <v>-773304</v>
      </c>
      <c r="C39" s="62">
        <v>-782574</v>
      </c>
    </row>
    <row r="40" spans="1:3" x14ac:dyDescent="0.25">
      <c r="A40" s="1" t="s">
        <v>46</v>
      </c>
      <c r="B40" s="62">
        <v>590429999</v>
      </c>
      <c r="C40" s="62">
        <v>600970019</v>
      </c>
    </row>
    <row r="41" spans="1:3" x14ac:dyDescent="0.25">
      <c r="A41" s="1"/>
      <c r="B41" s="62"/>
      <c r="C41" s="62"/>
    </row>
    <row r="42" spans="1:3" x14ac:dyDescent="0.25">
      <c r="A42" s="2" t="s">
        <v>47</v>
      </c>
      <c r="B42" s="65">
        <v>1382986680</v>
      </c>
      <c r="C42" s="65">
        <v>1393517430</v>
      </c>
    </row>
    <row r="43" spans="1:3" x14ac:dyDescent="0.25">
      <c r="A43" s="1"/>
      <c r="B43" s="62"/>
      <c r="C43" s="62"/>
    </row>
    <row r="44" spans="1:3" x14ac:dyDescent="0.25">
      <c r="A44" s="1" t="s">
        <v>48</v>
      </c>
      <c r="B44" s="62">
        <v>16902767</v>
      </c>
      <c r="C44" s="62">
        <v>16056277</v>
      </c>
    </row>
    <row r="45" spans="1:3" x14ac:dyDescent="0.25">
      <c r="A45" s="1"/>
      <c r="B45" s="62"/>
      <c r="C45" s="62"/>
    </row>
    <row r="46" spans="1:3" x14ac:dyDescent="0.25">
      <c r="A46" s="2" t="s">
        <v>25</v>
      </c>
      <c r="B46" s="48">
        <v>1399889447</v>
      </c>
      <c r="C46" s="48">
        <v>1409573707</v>
      </c>
    </row>
    <row r="47" spans="1:3" x14ac:dyDescent="0.25">
      <c r="A47" s="1"/>
      <c r="B47" s="47"/>
      <c r="C47" s="47"/>
    </row>
    <row r="48" spans="1:3" x14ac:dyDescent="0.25">
      <c r="A48" s="2" t="s">
        <v>26</v>
      </c>
      <c r="B48" s="47"/>
      <c r="C48" s="47"/>
    </row>
    <row r="49" spans="1:3" x14ac:dyDescent="0.25">
      <c r="A49" s="1" t="s">
        <v>27</v>
      </c>
      <c r="B49" s="62">
        <v>357814453</v>
      </c>
      <c r="C49" s="62">
        <v>355121763</v>
      </c>
    </row>
    <row r="50" spans="1:3" x14ac:dyDescent="0.25">
      <c r="A50" s="1" t="s">
        <v>28</v>
      </c>
      <c r="B50" s="62">
        <v>463466335</v>
      </c>
      <c r="C50" s="62">
        <v>453894049</v>
      </c>
    </row>
    <row r="51" spans="1:3" x14ac:dyDescent="0.25">
      <c r="A51" s="1" t="s">
        <v>29</v>
      </c>
      <c r="B51" s="62">
        <v>2572500</v>
      </c>
      <c r="C51" s="62">
        <v>2667615</v>
      </c>
    </row>
    <row r="52" spans="1:3" x14ac:dyDescent="0.25">
      <c r="A52" s="1" t="s">
        <v>49</v>
      </c>
      <c r="B52" s="62">
        <v>27459581</v>
      </c>
      <c r="C52" s="62">
        <v>27178832</v>
      </c>
    </row>
    <row r="53" spans="1:3" x14ac:dyDescent="0.25">
      <c r="A53" s="1" t="s">
        <v>30</v>
      </c>
      <c r="B53" s="62">
        <v>239355882</v>
      </c>
      <c r="C53" s="62">
        <v>240880392</v>
      </c>
    </row>
    <row r="54" spans="1:3" x14ac:dyDescent="0.25">
      <c r="A54" s="1" t="s">
        <v>50</v>
      </c>
      <c r="B54" s="62">
        <v>48601265</v>
      </c>
      <c r="C54" s="62">
        <v>48601265</v>
      </c>
    </row>
    <row r="55" spans="1:3" x14ac:dyDescent="0.25">
      <c r="A55" s="1"/>
      <c r="B55" s="62"/>
      <c r="C55" s="62"/>
    </row>
    <row r="56" spans="1:3" x14ac:dyDescent="0.25">
      <c r="A56" s="2" t="s">
        <v>31</v>
      </c>
      <c r="B56" s="65">
        <v>1139270016</v>
      </c>
      <c r="C56" s="65">
        <v>1128343916</v>
      </c>
    </row>
    <row r="57" spans="1:3" x14ac:dyDescent="0.25">
      <c r="A57" s="1"/>
      <c r="B57" s="62"/>
      <c r="C57" s="62"/>
    </row>
    <row r="58" spans="1:3" x14ac:dyDescent="0.25">
      <c r="A58" s="2" t="s">
        <v>32</v>
      </c>
      <c r="B58" s="62"/>
      <c r="C58" s="62"/>
    </row>
    <row r="59" spans="1:3" x14ac:dyDescent="0.25">
      <c r="A59" s="1" t="s">
        <v>27</v>
      </c>
      <c r="B59" s="62">
        <v>58261245</v>
      </c>
      <c r="C59" s="62">
        <v>42676856</v>
      </c>
    </row>
    <row r="60" spans="1:3" x14ac:dyDescent="0.25">
      <c r="A60" s="1" t="s">
        <v>33</v>
      </c>
      <c r="B60" s="62">
        <v>6233313</v>
      </c>
      <c r="C60" s="62">
        <v>3123566</v>
      </c>
    </row>
    <row r="61" spans="1:3" x14ac:dyDescent="0.25">
      <c r="A61" s="1" t="s">
        <v>34</v>
      </c>
      <c r="B61" s="62">
        <v>442708</v>
      </c>
      <c r="C61" s="62">
        <v>441902</v>
      </c>
    </row>
    <row r="62" spans="1:3" x14ac:dyDescent="0.25">
      <c r="A62" s="1" t="s">
        <v>51</v>
      </c>
      <c r="B62" s="62">
        <v>2977924</v>
      </c>
      <c r="C62" s="62">
        <v>2977924</v>
      </c>
    </row>
    <row r="63" spans="1:3" x14ac:dyDescent="0.25">
      <c r="A63" s="1" t="s">
        <v>35</v>
      </c>
      <c r="B63" s="62">
        <v>71570074</v>
      </c>
      <c r="C63" s="62">
        <v>91661881</v>
      </c>
    </row>
    <row r="64" spans="1:3" x14ac:dyDescent="0.25">
      <c r="A64" s="1" t="s">
        <v>52</v>
      </c>
      <c r="B64" s="62">
        <v>704566</v>
      </c>
      <c r="C64" s="62">
        <v>732921</v>
      </c>
    </row>
    <row r="65" spans="1:3" x14ac:dyDescent="0.25">
      <c r="A65" s="1" t="s">
        <v>53</v>
      </c>
      <c r="B65" s="62">
        <v>7018571</v>
      </c>
      <c r="C65" s="62">
        <v>8100811</v>
      </c>
    </row>
    <row r="66" spans="1:3" x14ac:dyDescent="0.25">
      <c r="A66" s="1" t="s">
        <v>36</v>
      </c>
      <c r="B66" s="62">
        <v>104098226</v>
      </c>
      <c r="C66" s="62">
        <v>114233062</v>
      </c>
    </row>
    <row r="67" spans="1:3" ht="30" x14ac:dyDescent="0.25">
      <c r="A67" s="5" t="s">
        <v>37</v>
      </c>
      <c r="B67" s="62">
        <v>30585777</v>
      </c>
      <c r="C67" s="62">
        <v>33586965</v>
      </c>
    </row>
    <row r="68" spans="1:3" x14ac:dyDescent="0.25">
      <c r="A68" s="2" t="s">
        <v>38</v>
      </c>
      <c r="B68" s="65">
        <v>281892404</v>
      </c>
      <c r="C68" s="65">
        <v>297535888</v>
      </c>
    </row>
    <row r="69" spans="1:3" x14ac:dyDescent="0.25">
      <c r="A69" s="1"/>
      <c r="B69" s="62"/>
      <c r="C69" s="62"/>
    </row>
    <row r="70" spans="1:3" x14ac:dyDescent="0.25">
      <c r="A70" s="2" t="s">
        <v>39</v>
      </c>
      <c r="B70" s="65">
        <v>1421162420</v>
      </c>
      <c r="C70" s="65">
        <v>1425879804</v>
      </c>
    </row>
    <row r="71" spans="1:3" x14ac:dyDescent="0.25">
      <c r="A71" s="1"/>
      <c r="B71" s="65"/>
      <c r="C71" s="65"/>
    </row>
    <row r="72" spans="1:3" x14ac:dyDescent="0.25">
      <c r="A72" s="2" t="s">
        <v>40</v>
      </c>
      <c r="B72" s="65">
        <v>2821051867</v>
      </c>
      <c r="C72" s="65">
        <v>2835453511</v>
      </c>
    </row>
    <row r="74" spans="1:3" x14ac:dyDescent="0.25">
      <c r="B74"/>
      <c r="C74"/>
    </row>
    <row r="76" spans="1:3" ht="15.75" thickBot="1" x14ac:dyDescent="0.3">
      <c r="A76" s="10"/>
      <c r="B76" s="50"/>
      <c r="C76" s="51"/>
    </row>
    <row r="77" spans="1:3" x14ac:dyDescent="0.25">
      <c r="A77" s="9" t="s">
        <v>166</v>
      </c>
      <c r="B77" s="95"/>
      <c r="C77" s="50" t="s">
        <v>72</v>
      </c>
    </row>
    <row r="78" spans="1:3" x14ac:dyDescent="0.25">
      <c r="A78" s="9" t="s">
        <v>165</v>
      </c>
      <c r="B78" s="95"/>
      <c r="C78" s="50" t="s">
        <v>73</v>
      </c>
    </row>
  </sheetData>
  <mergeCells count="3">
    <mergeCell ref="A1:B1"/>
    <mergeCell ref="B77:B78"/>
    <mergeCell ref="A3:B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zoomScale="115" zoomScaleNormal="115" workbookViewId="0">
      <selection activeCell="C41" sqref="C41"/>
    </sheetView>
  </sheetViews>
  <sheetFormatPr defaultColWidth="19.85546875" defaultRowHeight="15" x14ac:dyDescent="0.25"/>
  <cols>
    <col min="1" max="1" width="33.7109375" customWidth="1"/>
    <col min="2" max="2" width="18.42578125" style="52" customWidth="1"/>
    <col min="3" max="3" width="18" style="52" customWidth="1"/>
  </cols>
  <sheetData>
    <row r="1" spans="1:3" x14ac:dyDescent="0.25">
      <c r="A1" s="19" t="s">
        <v>54</v>
      </c>
      <c r="B1" s="56"/>
      <c r="C1" s="56"/>
    </row>
    <row r="2" spans="1:3" x14ac:dyDescent="0.25">
      <c r="A2" s="20"/>
      <c r="B2" s="57"/>
      <c r="C2" s="57"/>
    </row>
    <row r="3" spans="1:3" ht="46.5" customHeight="1" x14ac:dyDescent="0.25">
      <c r="A3" s="97" t="s">
        <v>169</v>
      </c>
      <c r="B3" s="97"/>
      <c r="C3" s="97"/>
    </row>
    <row r="4" spans="1:3" ht="5.25" customHeight="1" x14ac:dyDescent="0.25">
      <c r="A4" s="21"/>
      <c r="B4" s="58"/>
      <c r="C4" s="58"/>
    </row>
    <row r="5" spans="1:3" ht="45.75" customHeight="1" x14ac:dyDescent="0.25">
      <c r="A5" s="27"/>
      <c r="B5" s="99" t="s">
        <v>167</v>
      </c>
      <c r="C5" s="100"/>
    </row>
    <row r="6" spans="1:3" ht="15" customHeight="1" x14ac:dyDescent="0.25">
      <c r="A6" s="26"/>
      <c r="B6" s="18" t="s">
        <v>168</v>
      </c>
      <c r="C6" s="18" t="s">
        <v>159</v>
      </c>
    </row>
    <row r="7" spans="1:3" x14ac:dyDescent="0.25">
      <c r="A7" s="17" t="s">
        <v>74</v>
      </c>
      <c r="B7" s="59"/>
      <c r="C7" s="59"/>
    </row>
    <row r="8" spans="1:3" x14ac:dyDescent="0.25">
      <c r="A8" s="16" t="s">
        <v>56</v>
      </c>
      <c r="B8" s="60"/>
      <c r="C8" s="61"/>
    </row>
    <row r="9" spans="1:3" x14ac:dyDescent="0.25">
      <c r="A9" s="15" t="s">
        <v>57</v>
      </c>
      <c r="B9" s="62">
        <v>146377883</v>
      </c>
      <c r="C9" s="62">
        <v>167905642</v>
      </c>
    </row>
    <row r="10" spans="1:3" x14ac:dyDescent="0.25">
      <c r="A10" s="15" t="s">
        <v>58</v>
      </c>
      <c r="B10" s="62">
        <v>15770179</v>
      </c>
      <c r="C10" s="62">
        <v>16558927</v>
      </c>
    </row>
    <row r="11" spans="1:3" x14ac:dyDescent="0.25">
      <c r="A11" s="15" t="s">
        <v>59</v>
      </c>
      <c r="B11" s="62">
        <v>6175206</v>
      </c>
      <c r="C11" s="62">
        <v>6324221</v>
      </c>
    </row>
    <row r="12" spans="1:3" x14ac:dyDescent="0.25">
      <c r="A12" s="15" t="s">
        <v>60</v>
      </c>
      <c r="B12" s="62">
        <v>8455782</v>
      </c>
      <c r="C12" s="62">
        <v>8670874</v>
      </c>
    </row>
    <row r="13" spans="1:3" x14ac:dyDescent="0.25">
      <c r="A13" s="15"/>
      <c r="B13" s="62"/>
      <c r="C13" s="64"/>
    </row>
    <row r="14" spans="1:3" x14ac:dyDescent="0.25">
      <c r="A14" s="17" t="s">
        <v>75</v>
      </c>
      <c r="B14" s="64">
        <f>B9+B10+B11+B12</f>
        <v>176779050</v>
      </c>
      <c r="C14" s="64">
        <f>C9+C10+C11+C12</f>
        <v>199459664</v>
      </c>
    </row>
    <row r="15" spans="1:3" x14ac:dyDescent="0.25">
      <c r="A15" s="15"/>
      <c r="B15" s="62"/>
      <c r="C15" s="64"/>
    </row>
    <row r="16" spans="1:3" x14ac:dyDescent="0.25">
      <c r="A16" s="15" t="s">
        <v>61</v>
      </c>
      <c r="B16" s="62">
        <v>-149548855</v>
      </c>
      <c r="C16" s="62">
        <v>-148396829</v>
      </c>
    </row>
    <row r="17" spans="1:3" x14ac:dyDescent="0.25">
      <c r="A17" s="15"/>
      <c r="B17" s="62"/>
      <c r="C17" s="64"/>
    </row>
    <row r="18" spans="1:3" x14ac:dyDescent="0.25">
      <c r="A18" s="16" t="s">
        <v>62</v>
      </c>
      <c r="B18" s="65">
        <v>27230195</v>
      </c>
      <c r="C18" s="65">
        <v>51062835</v>
      </c>
    </row>
    <row r="19" spans="1:3" x14ac:dyDescent="0.25">
      <c r="A19" s="15"/>
      <c r="B19" s="62"/>
      <c r="C19" s="64"/>
    </row>
    <row r="20" spans="1:3" x14ac:dyDescent="0.25">
      <c r="A20" s="15" t="s">
        <v>63</v>
      </c>
      <c r="B20" s="62">
        <v>-15987872</v>
      </c>
      <c r="C20" s="62">
        <v>-18228357</v>
      </c>
    </row>
    <row r="21" spans="1:3" x14ac:dyDescent="0.25">
      <c r="A21" s="14" t="s">
        <v>76</v>
      </c>
      <c r="B21" s="62">
        <v>-6386</v>
      </c>
      <c r="C21" s="62">
        <v>-5446</v>
      </c>
    </row>
    <row r="22" spans="1:3" x14ac:dyDescent="0.25">
      <c r="A22" s="15" t="s">
        <v>77</v>
      </c>
      <c r="B22" s="62">
        <v>-32500</v>
      </c>
      <c r="C22" s="62">
        <v>-86938</v>
      </c>
    </row>
    <row r="23" spans="1:3" x14ac:dyDescent="0.25">
      <c r="A23" s="15" t="s">
        <v>68</v>
      </c>
      <c r="B23" s="62">
        <v>93702</v>
      </c>
      <c r="C23" s="62">
        <v>283053</v>
      </c>
    </row>
    <row r="24" spans="1:3" x14ac:dyDescent="0.25">
      <c r="A24" s="15" t="s">
        <v>64</v>
      </c>
      <c r="B24" s="62">
        <v>1278695</v>
      </c>
      <c r="C24" s="62">
        <v>1150855</v>
      </c>
    </row>
    <row r="25" spans="1:3" x14ac:dyDescent="0.25">
      <c r="A25" s="15" t="s">
        <v>65</v>
      </c>
      <c r="B25" s="62">
        <v>-14585690</v>
      </c>
      <c r="C25" s="62">
        <v>-10611016</v>
      </c>
    </row>
    <row r="26" spans="1:3" x14ac:dyDescent="0.25">
      <c r="A26" s="15" t="s">
        <v>83</v>
      </c>
      <c r="B26" s="62">
        <v>-7304442</v>
      </c>
      <c r="C26" s="62">
        <v>-80421321</v>
      </c>
    </row>
    <row r="27" spans="1:3" ht="24.75" x14ac:dyDescent="0.25">
      <c r="A27" s="15" t="s">
        <v>66</v>
      </c>
      <c r="B27" s="62">
        <v>94360</v>
      </c>
      <c r="C27" s="62">
        <v>-730635</v>
      </c>
    </row>
    <row r="28" spans="1:3" ht="24.75" x14ac:dyDescent="0.25">
      <c r="A28" s="15" t="s">
        <v>67</v>
      </c>
      <c r="B28" s="62">
        <v>149538</v>
      </c>
      <c r="C28" s="62">
        <v>-36924</v>
      </c>
    </row>
    <row r="29" spans="1:3" x14ac:dyDescent="0.25">
      <c r="A29" s="15" t="s">
        <v>84</v>
      </c>
      <c r="B29" s="62">
        <v>21827</v>
      </c>
      <c r="C29" s="62" t="s">
        <v>41</v>
      </c>
    </row>
    <row r="30" spans="1:3" x14ac:dyDescent="0.25">
      <c r="A30" s="16" t="s">
        <v>69</v>
      </c>
      <c r="B30" s="65">
        <v>-9048573</v>
      </c>
      <c r="C30" s="65">
        <v>-57623894</v>
      </c>
    </row>
    <row r="31" spans="1:3" ht="24.75" x14ac:dyDescent="0.25">
      <c r="A31" s="15" t="s">
        <v>85</v>
      </c>
      <c r="B31" s="62">
        <v>1245876</v>
      </c>
      <c r="C31" s="62">
        <v>10626274</v>
      </c>
    </row>
    <row r="32" spans="1:3" ht="24.75" x14ac:dyDescent="0.25">
      <c r="A32" s="16" t="s">
        <v>87</v>
      </c>
      <c r="B32" s="64">
        <v>-7802697</v>
      </c>
      <c r="C32" s="64">
        <v>-46997620</v>
      </c>
    </row>
    <row r="33" spans="1:3" x14ac:dyDescent="0.25">
      <c r="A33" s="16" t="s">
        <v>80</v>
      </c>
      <c r="B33" s="62"/>
      <c r="C33" s="64"/>
    </row>
    <row r="34" spans="1:3" ht="24.75" x14ac:dyDescent="0.25">
      <c r="A34" s="15" t="s">
        <v>88</v>
      </c>
      <c r="B34" s="62">
        <v>-938173</v>
      </c>
      <c r="C34" s="62">
        <v>-1369886</v>
      </c>
    </row>
    <row r="35" spans="1:3" x14ac:dyDescent="0.25">
      <c r="A35" s="16" t="s">
        <v>89</v>
      </c>
      <c r="B35" s="64">
        <v>-8740870</v>
      </c>
      <c r="C35" s="64">
        <v>-48367506</v>
      </c>
    </row>
    <row r="36" spans="1:3" x14ac:dyDescent="0.25">
      <c r="A36" s="16" t="s">
        <v>82</v>
      </c>
      <c r="B36" s="64"/>
      <c r="C36" s="53"/>
    </row>
    <row r="37" spans="1:3" ht="60.75" x14ac:dyDescent="0.25">
      <c r="A37" s="15" t="s">
        <v>81</v>
      </c>
      <c r="B37" s="62">
        <v>9270</v>
      </c>
      <c r="C37" s="62">
        <v>295175</v>
      </c>
    </row>
    <row r="38" spans="1:3" x14ac:dyDescent="0.25">
      <c r="A38" s="15"/>
      <c r="B38" s="62"/>
      <c r="C38" s="63"/>
    </row>
    <row r="39" spans="1:3" ht="24.75" x14ac:dyDescent="0.25">
      <c r="A39" s="16" t="s">
        <v>86</v>
      </c>
      <c r="B39" s="64">
        <f>B35+B37</f>
        <v>-8731600</v>
      </c>
      <c r="C39" s="64">
        <f>C35+C37</f>
        <v>-48072331</v>
      </c>
    </row>
    <row r="40" spans="1:3" ht="24.75" x14ac:dyDescent="0.25">
      <c r="A40" s="16" t="s">
        <v>90</v>
      </c>
      <c r="B40" s="64"/>
      <c r="C40" s="64"/>
    </row>
    <row r="41" spans="1:3" x14ac:dyDescent="0.25">
      <c r="A41" s="13" t="s">
        <v>92</v>
      </c>
      <c r="B41" s="62">
        <v>-9587360</v>
      </c>
      <c r="C41" s="62">
        <v>-49513899</v>
      </c>
    </row>
    <row r="42" spans="1:3" x14ac:dyDescent="0.25">
      <c r="A42" s="13" t="s">
        <v>93</v>
      </c>
      <c r="B42" s="62">
        <v>846490</v>
      </c>
      <c r="C42" s="62">
        <v>1146393</v>
      </c>
    </row>
    <row r="43" spans="1:3" x14ac:dyDescent="0.25">
      <c r="A43" s="16"/>
      <c r="B43" s="64">
        <v>-8740870</v>
      </c>
      <c r="C43" s="64">
        <v>-48367506</v>
      </c>
    </row>
    <row r="44" spans="1:3" ht="24.75" x14ac:dyDescent="0.25">
      <c r="A44" s="16" t="s">
        <v>91</v>
      </c>
      <c r="B44" s="64"/>
      <c r="C44" s="64"/>
    </row>
    <row r="45" spans="1:3" x14ac:dyDescent="0.25">
      <c r="A45" s="13" t="s">
        <v>70</v>
      </c>
      <c r="B45" s="62">
        <v>-9578090</v>
      </c>
      <c r="C45" s="62">
        <v>-49218724</v>
      </c>
    </row>
    <row r="46" spans="1:3" x14ac:dyDescent="0.25">
      <c r="A46" s="13" t="s">
        <v>71</v>
      </c>
      <c r="B46" s="62">
        <v>846490</v>
      </c>
      <c r="C46" s="62">
        <v>1146393</v>
      </c>
    </row>
    <row r="47" spans="1:3" x14ac:dyDescent="0.25">
      <c r="A47" s="16"/>
      <c r="B47" s="64">
        <v>-8731600</v>
      </c>
      <c r="C47" s="64">
        <v>-48072331</v>
      </c>
    </row>
    <row r="48" spans="1:3" ht="36" x14ac:dyDescent="0.25">
      <c r="A48" s="8" t="s">
        <v>78</v>
      </c>
      <c r="B48" s="62">
        <v>-20</v>
      </c>
      <c r="C48" s="62">
        <v>-101</v>
      </c>
    </row>
    <row r="49" spans="1:3" ht="37.5" customHeight="1" x14ac:dyDescent="0.25">
      <c r="A49" s="7" t="s">
        <v>79</v>
      </c>
      <c r="B49" s="62">
        <v>-18</v>
      </c>
      <c r="C49" s="62">
        <v>-98</v>
      </c>
    </row>
    <row r="50" spans="1:3" x14ac:dyDescent="0.25">
      <c r="A50" s="11"/>
      <c r="B50" s="12"/>
      <c r="C50" s="12"/>
    </row>
    <row r="51" spans="1:3" x14ac:dyDescent="0.25">
      <c r="A51" s="88" t="s">
        <v>174</v>
      </c>
      <c r="B51" s="12"/>
      <c r="C51" s="12"/>
    </row>
    <row r="52" spans="1:3" x14ac:dyDescent="0.25">
      <c r="A52" s="11"/>
      <c r="B52" s="12"/>
      <c r="C52" s="12"/>
    </row>
    <row r="53" spans="1:3" x14ac:dyDescent="0.25">
      <c r="A53" s="23"/>
      <c r="B53" s="66"/>
      <c r="C53" s="66"/>
    </row>
    <row r="54" spans="1:3" x14ac:dyDescent="0.25">
      <c r="A54" s="23"/>
      <c r="B54" s="66"/>
      <c r="C54" s="66"/>
    </row>
    <row r="55" spans="1:3" x14ac:dyDescent="0.25">
      <c r="A55" s="22"/>
      <c r="B55" s="67"/>
      <c r="C55" s="67"/>
    </row>
    <row r="56" spans="1:3" ht="15.75" thickBot="1" x14ac:dyDescent="0.3">
      <c r="A56" s="10"/>
      <c r="B56" s="54"/>
      <c r="C56" s="55"/>
    </row>
    <row r="57" spans="1:3" x14ac:dyDescent="0.25">
      <c r="A57" s="9" t="s">
        <v>166</v>
      </c>
      <c r="B57" s="98"/>
      <c r="C57" s="54" t="s">
        <v>72</v>
      </c>
    </row>
    <row r="58" spans="1:3" x14ac:dyDescent="0.25">
      <c r="A58" s="9" t="s">
        <v>165</v>
      </c>
      <c r="B58" s="98"/>
      <c r="C58" s="54" t="s">
        <v>73</v>
      </c>
    </row>
    <row r="59" spans="1:3" x14ac:dyDescent="0.25">
      <c r="A59" s="25"/>
      <c r="B59" s="68"/>
      <c r="C59" s="68"/>
    </row>
    <row r="60" spans="1:3" x14ac:dyDescent="0.25">
      <c r="A60" s="24"/>
      <c r="B60" s="69"/>
      <c r="C60" s="69"/>
    </row>
  </sheetData>
  <mergeCells count="3">
    <mergeCell ref="A3:C3"/>
    <mergeCell ref="B57:B58"/>
    <mergeCell ref="B5:C5"/>
  </mergeCells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8"/>
  <sheetViews>
    <sheetView workbookViewId="0">
      <selection activeCell="A3" sqref="A3:C3"/>
    </sheetView>
  </sheetViews>
  <sheetFormatPr defaultRowHeight="15" x14ac:dyDescent="0.25"/>
  <cols>
    <col min="1" max="1" width="74.85546875" customWidth="1"/>
    <col min="2" max="2" width="18.28515625" customWidth="1"/>
    <col min="3" max="3" width="23.5703125" style="52" customWidth="1"/>
  </cols>
  <sheetData>
    <row r="2" spans="1:3" x14ac:dyDescent="0.25">
      <c r="A2" s="101" t="s">
        <v>54</v>
      </c>
      <c r="B2" s="101"/>
      <c r="C2" s="101"/>
    </row>
    <row r="3" spans="1:3" ht="83.25" customHeight="1" x14ac:dyDescent="0.25">
      <c r="A3" s="102" t="s">
        <v>170</v>
      </c>
      <c r="B3" s="102"/>
      <c r="C3" s="102"/>
    </row>
    <row r="4" spans="1:3" ht="47.25" customHeight="1" x14ac:dyDescent="0.25">
      <c r="A4" s="1"/>
      <c r="B4" s="103" t="s">
        <v>172</v>
      </c>
      <c r="C4" s="103"/>
    </row>
    <row r="5" spans="1:3" x14ac:dyDescent="0.25">
      <c r="A5" s="37"/>
      <c r="B5" s="18" t="s">
        <v>171</v>
      </c>
      <c r="C5" s="18" t="s">
        <v>160</v>
      </c>
    </row>
    <row r="6" spans="1:3" x14ac:dyDescent="0.25">
      <c r="A6" s="37" t="s">
        <v>94</v>
      </c>
      <c r="B6" s="36"/>
      <c r="C6" s="70"/>
    </row>
    <row r="7" spans="1:3" x14ac:dyDescent="0.25">
      <c r="A7" s="31" t="s">
        <v>112</v>
      </c>
      <c r="B7" s="62">
        <v>-8740870</v>
      </c>
      <c r="C7" s="62">
        <v>-48367506</v>
      </c>
    </row>
    <row r="8" spans="1:3" x14ac:dyDescent="0.25">
      <c r="A8" s="31" t="s">
        <v>113</v>
      </c>
      <c r="B8" s="62">
        <v>-636064</v>
      </c>
      <c r="C8" s="62">
        <v>-10217199</v>
      </c>
    </row>
    <row r="9" spans="1:3" x14ac:dyDescent="0.25">
      <c r="A9" s="34" t="s">
        <v>95</v>
      </c>
      <c r="B9" s="62"/>
      <c r="C9" s="62"/>
    </row>
    <row r="10" spans="1:3" x14ac:dyDescent="0.25">
      <c r="A10" s="33" t="s">
        <v>96</v>
      </c>
      <c r="B10" s="62">
        <v>27220355</v>
      </c>
      <c r="C10" s="62">
        <v>24799214</v>
      </c>
    </row>
    <row r="11" spans="1:3" x14ac:dyDescent="0.25">
      <c r="A11" s="33" t="s">
        <v>65</v>
      </c>
      <c r="B11" s="62">
        <v>14707106</v>
      </c>
      <c r="C11" s="62">
        <v>10777996</v>
      </c>
    </row>
    <row r="12" spans="1:3" x14ac:dyDescent="0.25">
      <c r="A12" s="33" t="s">
        <v>114</v>
      </c>
      <c r="B12" s="62">
        <v>200000</v>
      </c>
      <c r="C12" s="62">
        <v>200000</v>
      </c>
    </row>
    <row r="13" spans="1:3" x14ac:dyDescent="0.25">
      <c r="A13" s="33" t="s">
        <v>115</v>
      </c>
      <c r="B13" s="62">
        <v>3730</v>
      </c>
      <c r="C13" s="62">
        <v>-24130</v>
      </c>
    </row>
    <row r="14" spans="1:3" x14ac:dyDescent="0.25">
      <c r="A14" s="33" t="s">
        <v>116</v>
      </c>
      <c r="B14" s="62">
        <v>32500</v>
      </c>
      <c r="C14" s="62">
        <v>93595</v>
      </c>
    </row>
    <row r="15" spans="1:3" x14ac:dyDescent="0.25">
      <c r="A15" s="33" t="s">
        <v>117</v>
      </c>
      <c r="B15" s="62">
        <v>501697</v>
      </c>
      <c r="C15" s="62">
        <v>-114788</v>
      </c>
    </row>
    <row r="16" spans="1:3" x14ac:dyDescent="0.25">
      <c r="A16" s="33" t="s">
        <v>64</v>
      </c>
      <c r="B16" s="62">
        <v>-1294430</v>
      </c>
      <c r="C16" s="62">
        <v>-1254905</v>
      </c>
    </row>
    <row r="17" spans="1:3" x14ac:dyDescent="0.25">
      <c r="A17" s="33" t="s">
        <v>118</v>
      </c>
      <c r="B17" s="62">
        <v>548739</v>
      </c>
      <c r="C17" s="62">
        <v>450245</v>
      </c>
    </row>
    <row r="18" spans="1:3" ht="26.25" x14ac:dyDescent="0.25">
      <c r="A18" s="33" t="s">
        <v>119</v>
      </c>
      <c r="B18" s="62">
        <v>-20355</v>
      </c>
      <c r="C18" s="62">
        <v>1658</v>
      </c>
    </row>
    <row r="19" spans="1:3" x14ac:dyDescent="0.25">
      <c r="A19" s="33" t="s">
        <v>120</v>
      </c>
      <c r="B19" s="62">
        <v>1690829</v>
      </c>
      <c r="C19" s="62">
        <v>381746</v>
      </c>
    </row>
    <row r="20" spans="1:3" x14ac:dyDescent="0.25">
      <c r="A20" s="33" t="s">
        <v>121</v>
      </c>
      <c r="B20" s="62">
        <v>584160</v>
      </c>
      <c r="C20" s="62">
        <v>-12906</v>
      </c>
    </row>
    <row r="21" spans="1:3" x14ac:dyDescent="0.25">
      <c r="A21" s="33" t="s">
        <v>122</v>
      </c>
      <c r="B21" s="62">
        <v>7235841</v>
      </c>
      <c r="C21" s="62">
        <v>80935128</v>
      </c>
    </row>
    <row r="22" spans="1:3" x14ac:dyDescent="0.25">
      <c r="A22" s="33" t="s">
        <v>66</v>
      </c>
      <c r="B22" s="62">
        <v>-94360</v>
      </c>
      <c r="C22" s="62">
        <v>730635</v>
      </c>
    </row>
    <row r="23" spans="1:3" x14ac:dyDescent="0.25">
      <c r="A23" s="33" t="s">
        <v>67</v>
      </c>
      <c r="B23" s="62">
        <v>-149538</v>
      </c>
      <c r="C23" s="62">
        <v>36924</v>
      </c>
    </row>
    <row r="24" spans="1:3" x14ac:dyDescent="0.25">
      <c r="A24" s="33" t="s">
        <v>123</v>
      </c>
      <c r="B24" s="62"/>
      <c r="C24" s="62"/>
    </row>
    <row r="25" spans="1:3" x14ac:dyDescent="0.25">
      <c r="A25" s="33" t="s">
        <v>84</v>
      </c>
      <c r="B25" s="62">
        <v>-21827</v>
      </c>
      <c r="C25" s="62"/>
    </row>
    <row r="26" spans="1:3" x14ac:dyDescent="0.25">
      <c r="A26" s="33" t="s">
        <v>97</v>
      </c>
      <c r="B26" s="62">
        <v>-434871</v>
      </c>
      <c r="C26" s="62">
        <v>-76086</v>
      </c>
    </row>
    <row r="27" spans="1:3" x14ac:dyDescent="0.25">
      <c r="A27" s="35"/>
      <c r="B27" s="65">
        <v>41332642</v>
      </c>
      <c r="C27" s="65">
        <v>58339621</v>
      </c>
    </row>
    <row r="28" spans="1:3" x14ac:dyDescent="0.25">
      <c r="A28" s="35"/>
      <c r="B28" s="62"/>
      <c r="C28" s="62"/>
    </row>
    <row r="29" spans="1:3" x14ac:dyDescent="0.25">
      <c r="A29" s="33" t="s">
        <v>124</v>
      </c>
      <c r="B29" s="62">
        <v>-1909951</v>
      </c>
      <c r="C29" s="62">
        <v>-894488</v>
      </c>
    </row>
    <row r="30" spans="1:3" x14ac:dyDescent="0.25">
      <c r="A30" s="33" t="s">
        <v>125</v>
      </c>
      <c r="B30" s="62">
        <v>1614414</v>
      </c>
      <c r="C30" s="62">
        <v>-2515242</v>
      </c>
    </row>
    <row r="31" spans="1:3" ht="26.25" x14ac:dyDescent="0.25">
      <c r="A31" s="33" t="s">
        <v>126</v>
      </c>
      <c r="B31" s="62">
        <v>-6354405</v>
      </c>
      <c r="C31" s="62">
        <v>-7174335</v>
      </c>
    </row>
    <row r="32" spans="1:3" x14ac:dyDescent="0.25">
      <c r="A32" s="33" t="s">
        <v>127</v>
      </c>
      <c r="B32" s="62">
        <v>-7811954</v>
      </c>
      <c r="C32" s="62">
        <v>-14131958</v>
      </c>
    </row>
    <row r="33" spans="1:3" x14ac:dyDescent="0.25">
      <c r="A33" s="33" t="s">
        <v>128</v>
      </c>
      <c r="B33" s="62">
        <v>-3844191</v>
      </c>
      <c r="C33" s="62">
        <v>13807250</v>
      </c>
    </row>
    <row r="34" spans="1:3" x14ac:dyDescent="0.25">
      <c r="A34" s="33" t="s">
        <v>129</v>
      </c>
      <c r="B34" s="62">
        <v>-11834399</v>
      </c>
      <c r="C34" s="62">
        <v>-9851583</v>
      </c>
    </row>
    <row r="35" spans="1:3" x14ac:dyDescent="0.25">
      <c r="A35" s="33" t="s">
        <v>130</v>
      </c>
      <c r="B35" s="62">
        <v>-267990</v>
      </c>
      <c r="C35" s="62">
        <v>-184542</v>
      </c>
    </row>
    <row r="36" spans="1:3" x14ac:dyDescent="0.25">
      <c r="A36" s="33" t="s">
        <v>131</v>
      </c>
      <c r="B36" s="62" t="s">
        <v>41</v>
      </c>
      <c r="C36" s="62" t="s">
        <v>41</v>
      </c>
    </row>
    <row r="37" spans="1:3" x14ac:dyDescent="0.25">
      <c r="A37" s="33"/>
      <c r="B37" s="62"/>
      <c r="C37" s="62"/>
    </row>
    <row r="38" spans="1:3" x14ac:dyDescent="0.25">
      <c r="A38" s="33" t="s">
        <v>132</v>
      </c>
      <c r="B38" s="65">
        <v>10924166</v>
      </c>
      <c r="C38" s="65">
        <v>37394723</v>
      </c>
    </row>
    <row r="39" spans="1:3" x14ac:dyDescent="0.25">
      <c r="A39" s="33" t="s">
        <v>133</v>
      </c>
      <c r="B39" s="62">
        <v>-9620397</v>
      </c>
      <c r="C39" s="62">
        <v>-8741268</v>
      </c>
    </row>
    <row r="40" spans="1:3" x14ac:dyDescent="0.25">
      <c r="A40" s="33" t="s">
        <v>135</v>
      </c>
      <c r="B40" s="62">
        <v>1011773</v>
      </c>
      <c r="C40" s="62">
        <v>925397</v>
      </c>
    </row>
    <row r="41" spans="1:3" x14ac:dyDescent="0.25">
      <c r="A41" s="33" t="s">
        <v>134</v>
      </c>
      <c r="B41" s="62">
        <v>-836881</v>
      </c>
      <c r="C41" s="62">
        <v>-1054297</v>
      </c>
    </row>
    <row r="42" spans="1:3" x14ac:dyDescent="0.25">
      <c r="A42" s="33"/>
      <c r="B42" s="62"/>
      <c r="C42" s="62"/>
    </row>
    <row r="43" spans="1:3" x14ac:dyDescent="0.25">
      <c r="A43" s="32" t="s">
        <v>111</v>
      </c>
      <c r="B43" s="65">
        <v>1478661</v>
      </c>
      <c r="C43" s="65">
        <v>28524555</v>
      </c>
    </row>
    <row r="44" spans="1:3" x14ac:dyDescent="0.25">
      <c r="A44" s="37" t="s">
        <v>98</v>
      </c>
      <c r="B44" s="62"/>
      <c r="C44" s="62"/>
    </row>
    <row r="45" spans="1:3" x14ac:dyDescent="0.25">
      <c r="A45" s="33" t="s">
        <v>99</v>
      </c>
      <c r="B45" s="62">
        <v>-53416924</v>
      </c>
      <c r="C45" s="62">
        <v>-48786844</v>
      </c>
    </row>
    <row r="46" spans="1:3" x14ac:dyDescent="0.25">
      <c r="A46" s="33" t="s">
        <v>136</v>
      </c>
      <c r="B46" s="62">
        <v>25712</v>
      </c>
      <c r="C46" s="62">
        <v>193719</v>
      </c>
    </row>
    <row r="47" spans="1:3" x14ac:dyDescent="0.25">
      <c r="A47" s="33" t="s">
        <v>137</v>
      </c>
      <c r="B47" s="62">
        <v>-200000</v>
      </c>
      <c r="C47" s="62">
        <v>-1414186</v>
      </c>
    </row>
    <row r="48" spans="1:3" x14ac:dyDescent="0.25">
      <c r="A48" s="33" t="s">
        <v>138</v>
      </c>
      <c r="B48" s="62"/>
      <c r="C48" s="62"/>
    </row>
    <row r="49" spans="1:3" x14ac:dyDescent="0.25">
      <c r="A49" s="33" t="s">
        <v>100</v>
      </c>
      <c r="B49" s="62">
        <v>-329555</v>
      </c>
      <c r="C49" s="62">
        <v>-50576</v>
      </c>
    </row>
    <row r="50" spans="1:3" x14ac:dyDescent="0.25">
      <c r="A50" s="33" t="s">
        <v>157</v>
      </c>
      <c r="B50" s="62">
        <v>284745</v>
      </c>
      <c r="C50" s="62">
        <v>-174267</v>
      </c>
    </row>
    <row r="51" spans="1:3" x14ac:dyDescent="0.25">
      <c r="A51" s="33" t="s">
        <v>140</v>
      </c>
      <c r="B51" s="62">
        <v>-10602589</v>
      </c>
      <c r="C51" s="62">
        <v>-6224312</v>
      </c>
    </row>
    <row r="52" spans="1:3" x14ac:dyDescent="0.25">
      <c r="A52" s="33" t="s">
        <v>141</v>
      </c>
      <c r="B52" s="62">
        <v>25972637</v>
      </c>
      <c r="C52" s="62">
        <v>7539082</v>
      </c>
    </row>
    <row r="53" spans="1:3" x14ac:dyDescent="0.25">
      <c r="A53" s="33" t="s">
        <v>101</v>
      </c>
      <c r="B53" s="62"/>
      <c r="C53" s="62"/>
    </row>
    <row r="54" spans="1:3" x14ac:dyDescent="0.25">
      <c r="A54" s="33" t="s">
        <v>102</v>
      </c>
      <c r="B54" s="62"/>
      <c r="C54" s="62"/>
    </row>
    <row r="55" spans="1:3" x14ac:dyDescent="0.25">
      <c r="A55" s="33" t="s">
        <v>139</v>
      </c>
      <c r="B55" s="62">
        <v>88776</v>
      </c>
      <c r="C55" s="62"/>
    </row>
    <row r="56" spans="1:3" ht="26.25" x14ac:dyDescent="0.25">
      <c r="A56" s="33" t="s">
        <v>158</v>
      </c>
      <c r="B56" s="62">
        <v>-500</v>
      </c>
      <c r="C56" s="62"/>
    </row>
    <row r="57" spans="1:3" x14ac:dyDescent="0.25">
      <c r="A57" s="32" t="s">
        <v>103</v>
      </c>
      <c r="B57" s="65">
        <v>-38177698</v>
      </c>
      <c r="C57" s="65">
        <v>-48917384</v>
      </c>
    </row>
    <row r="58" spans="1:3" x14ac:dyDescent="0.25">
      <c r="A58" s="34"/>
      <c r="B58" s="62"/>
      <c r="C58" s="62"/>
    </row>
    <row r="59" spans="1:3" x14ac:dyDescent="0.25">
      <c r="A59" s="37" t="s">
        <v>104</v>
      </c>
      <c r="B59" s="62"/>
      <c r="C59" s="62"/>
    </row>
    <row r="60" spans="1:3" x14ac:dyDescent="0.25">
      <c r="A60" s="33" t="s">
        <v>105</v>
      </c>
      <c r="B60" s="62"/>
      <c r="C60" s="62"/>
    </row>
    <row r="61" spans="1:3" x14ac:dyDescent="0.25">
      <c r="A61" s="33" t="s">
        <v>106</v>
      </c>
      <c r="B61" s="62"/>
      <c r="C61" s="62"/>
    </row>
    <row r="62" spans="1:3" x14ac:dyDescent="0.25">
      <c r="A62" s="33" t="s">
        <v>142</v>
      </c>
      <c r="B62" s="62">
        <v>25822694</v>
      </c>
      <c r="C62" s="62">
        <v>3366301</v>
      </c>
    </row>
    <row r="63" spans="1:3" x14ac:dyDescent="0.25">
      <c r="A63" s="33" t="s">
        <v>143</v>
      </c>
      <c r="B63" s="62">
        <v>-8920583</v>
      </c>
      <c r="C63" s="62">
        <v>-5838046</v>
      </c>
    </row>
    <row r="64" spans="1:3" x14ac:dyDescent="0.25">
      <c r="A64" s="33" t="s">
        <v>144</v>
      </c>
      <c r="B64" s="62">
        <v>-300000</v>
      </c>
      <c r="C64" s="62">
        <v>-10591</v>
      </c>
    </row>
    <row r="65" spans="1:3" x14ac:dyDescent="0.25">
      <c r="A65" s="33" t="s">
        <v>145</v>
      </c>
      <c r="B65" s="62">
        <v>-5537623</v>
      </c>
      <c r="C65" s="62">
        <v>-1895038</v>
      </c>
    </row>
    <row r="66" spans="1:3" x14ac:dyDescent="0.25">
      <c r="A66" s="33" t="s">
        <v>107</v>
      </c>
      <c r="B66" s="62">
        <v>-145788</v>
      </c>
      <c r="C66" s="62">
        <v>-116455</v>
      </c>
    </row>
    <row r="67" spans="1:3" x14ac:dyDescent="0.25">
      <c r="A67" s="32" t="s">
        <v>108</v>
      </c>
      <c r="B67" s="65">
        <v>10918700</v>
      </c>
      <c r="C67" s="65">
        <v>-4493829</v>
      </c>
    </row>
    <row r="68" spans="1:3" x14ac:dyDescent="0.25">
      <c r="A68" s="32"/>
      <c r="B68" s="62"/>
      <c r="C68" s="62"/>
    </row>
    <row r="69" spans="1:3" x14ac:dyDescent="0.25">
      <c r="A69" s="28" t="s">
        <v>146</v>
      </c>
      <c r="B69" s="65">
        <v>-25780337</v>
      </c>
      <c r="C69" s="65">
        <v>-24886658</v>
      </c>
    </row>
    <row r="70" spans="1:3" x14ac:dyDescent="0.25">
      <c r="A70" s="33"/>
    </row>
    <row r="71" spans="1:3" x14ac:dyDescent="0.25">
      <c r="A71" s="33" t="s">
        <v>147</v>
      </c>
      <c r="B71" s="65">
        <v>89964767</v>
      </c>
      <c r="C71" s="65">
        <v>85855902</v>
      </c>
    </row>
    <row r="72" spans="1:3" ht="26.25" x14ac:dyDescent="0.25">
      <c r="A72" s="33" t="s">
        <v>109</v>
      </c>
      <c r="B72" s="65">
        <v>120071</v>
      </c>
      <c r="C72" s="65">
        <v>2918688</v>
      </c>
    </row>
    <row r="73" spans="1:3" x14ac:dyDescent="0.25">
      <c r="A73" s="28" t="s">
        <v>110</v>
      </c>
      <c r="B73" s="65">
        <v>64304501</v>
      </c>
      <c r="C73" s="65">
        <v>63887932</v>
      </c>
    </row>
    <row r="74" spans="1:3" x14ac:dyDescent="0.25">
      <c r="A74" s="28"/>
      <c r="B74" s="63"/>
      <c r="C74" s="63"/>
    </row>
    <row r="75" spans="1:3" x14ac:dyDescent="0.25">
      <c r="A75" s="28" t="s">
        <v>148</v>
      </c>
      <c r="B75" s="62"/>
      <c r="C75" s="62"/>
    </row>
    <row r="76" spans="1:3" ht="26.25" x14ac:dyDescent="0.25">
      <c r="A76" s="33" t="s">
        <v>153</v>
      </c>
      <c r="B76" s="62">
        <v>1961778</v>
      </c>
      <c r="C76" s="62"/>
    </row>
    <row r="77" spans="1:3" x14ac:dyDescent="0.25">
      <c r="A77" s="33" t="s">
        <v>150</v>
      </c>
      <c r="B77" s="62">
        <v>825378</v>
      </c>
      <c r="C77" s="62">
        <v>988732</v>
      </c>
    </row>
    <row r="78" spans="1:3" ht="26.25" x14ac:dyDescent="0.25">
      <c r="A78" s="33" t="s">
        <v>175</v>
      </c>
      <c r="B78" s="62">
        <v>708288</v>
      </c>
      <c r="C78" s="62"/>
    </row>
    <row r="79" spans="1:3" x14ac:dyDescent="0.25">
      <c r="A79" s="33" t="s">
        <v>152</v>
      </c>
      <c r="B79" s="62">
        <v>400</v>
      </c>
      <c r="C79" s="53"/>
    </row>
    <row r="80" spans="1:3" x14ac:dyDescent="0.25">
      <c r="A80" s="33" t="s">
        <v>176</v>
      </c>
      <c r="B80" s="62">
        <v>31133</v>
      </c>
      <c r="C80" s="62">
        <v>546685</v>
      </c>
    </row>
    <row r="81" spans="1:3" x14ac:dyDescent="0.25">
      <c r="A81" s="33" t="s">
        <v>177</v>
      </c>
      <c r="B81" s="62">
        <v>905</v>
      </c>
      <c r="C81" s="62">
        <v>70477</v>
      </c>
    </row>
    <row r="82" spans="1:3" x14ac:dyDescent="0.25">
      <c r="A82" s="33" t="s">
        <v>151</v>
      </c>
      <c r="B82" s="62"/>
      <c r="C82" s="62">
        <v>659365</v>
      </c>
    </row>
    <row r="83" spans="1:3" x14ac:dyDescent="0.25">
      <c r="A83" s="33" t="s">
        <v>149</v>
      </c>
      <c r="B83" s="62"/>
      <c r="C83" s="62">
        <v>775114</v>
      </c>
    </row>
    <row r="85" spans="1:3" x14ac:dyDescent="0.25">
      <c r="A85" s="30"/>
    </row>
    <row r="86" spans="1:3" ht="15.75" thickBot="1" x14ac:dyDescent="0.3"/>
    <row r="87" spans="1:3" x14ac:dyDescent="0.25">
      <c r="A87" s="9" t="s">
        <v>166</v>
      </c>
      <c r="B87" s="29" t="s">
        <v>72</v>
      </c>
      <c r="C87" s="104"/>
    </row>
    <row r="88" spans="1:3" x14ac:dyDescent="0.25">
      <c r="A88" s="9" t="s">
        <v>165</v>
      </c>
      <c r="B88" s="6" t="s">
        <v>73</v>
      </c>
      <c r="C88" s="104"/>
    </row>
  </sheetData>
  <mergeCells count="4">
    <mergeCell ref="A2:C2"/>
    <mergeCell ref="A3:C3"/>
    <mergeCell ref="B4:C4"/>
    <mergeCell ref="C87:C88"/>
  </mergeCells>
  <pageMargins left="0.7" right="0.7" top="0.75" bottom="0.75" header="0.3" footer="0.3"/>
  <pageSetup paperSize="9" scale="7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F22" activeCellId="1" sqref="F16:F18 F22"/>
    </sheetView>
  </sheetViews>
  <sheetFormatPr defaultColWidth="22.5703125" defaultRowHeight="15" x14ac:dyDescent="0.25"/>
  <cols>
    <col min="1" max="1" width="22.5703125" style="44"/>
    <col min="2" max="8" width="22.5703125" style="52"/>
  </cols>
  <sheetData>
    <row r="1" spans="1:8" x14ac:dyDescent="0.25">
      <c r="A1" s="101" t="s">
        <v>54</v>
      </c>
      <c r="B1" s="101"/>
      <c r="C1" s="101"/>
      <c r="D1" s="101"/>
      <c r="E1" s="101"/>
    </row>
    <row r="3" spans="1:8" ht="33" customHeight="1" x14ac:dyDescent="0.25">
      <c r="A3" s="105" t="s">
        <v>185</v>
      </c>
      <c r="B3" s="102"/>
      <c r="C3" s="102"/>
      <c r="D3" s="102"/>
      <c r="E3" s="102"/>
      <c r="F3" s="102"/>
    </row>
    <row r="4" spans="1:8" x14ac:dyDescent="0.25">
      <c r="A4" s="45"/>
      <c r="B4" s="71"/>
      <c r="C4" s="71"/>
      <c r="D4" s="71"/>
      <c r="E4" s="71"/>
      <c r="F4" s="71"/>
    </row>
    <row r="5" spans="1:8" ht="42" x14ac:dyDescent="0.25">
      <c r="A5" s="40"/>
      <c r="B5" s="39" t="s">
        <v>22</v>
      </c>
      <c r="C5" s="39" t="s">
        <v>161</v>
      </c>
      <c r="D5" s="39" t="s">
        <v>24</v>
      </c>
      <c r="E5" s="39" t="s">
        <v>55</v>
      </c>
      <c r="F5" s="39" t="s">
        <v>154</v>
      </c>
      <c r="G5" s="39" t="s">
        <v>48</v>
      </c>
      <c r="H5" s="39" t="s">
        <v>25</v>
      </c>
    </row>
    <row r="6" spans="1:8" x14ac:dyDescent="0.25">
      <c r="A6" s="85" t="s">
        <v>155</v>
      </c>
      <c r="B6" s="80">
        <v>683932991</v>
      </c>
      <c r="C6" s="80">
        <v>30000000</v>
      </c>
      <c r="D6" s="82">
        <v>-144081</v>
      </c>
      <c r="E6" s="80">
        <v>601316737</v>
      </c>
      <c r="F6" s="80">
        <f>B6+C6+D6+E6</f>
        <v>1315105647</v>
      </c>
      <c r="G6" s="80">
        <v>14065376</v>
      </c>
      <c r="H6" s="80">
        <f>F6+G6</f>
        <v>1329171023</v>
      </c>
    </row>
    <row r="7" spans="1:8" x14ac:dyDescent="0.25">
      <c r="A7" s="92" t="s">
        <v>89</v>
      </c>
      <c r="B7" s="91"/>
      <c r="C7" s="78"/>
      <c r="D7" s="78"/>
      <c r="E7" s="79">
        <v>-49513899</v>
      </c>
      <c r="F7" s="79">
        <f t="shared" ref="F7" si="0">B7+C7+D7+E7</f>
        <v>-49513899</v>
      </c>
      <c r="G7" s="78">
        <v>1146393</v>
      </c>
      <c r="H7" s="79">
        <f t="shared" ref="H7" si="1">F7+G7</f>
        <v>-48367506</v>
      </c>
    </row>
    <row r="8" spans="1:8" ht="22.5" customHeight="1" x14ac:dyDescent="0.25">
      <c r="A8" s="92" t="s">
        <v>156</v>
      </c>
      <c r="B8" s="91"/>
      <c r="C8" s="78"/>
      <c r="D8" s="79">
        <v>295175</v>
      </c>
      <c r="E8" s="78"/>
      <c r="F8" s="79">
        <f>B8+C8+D8+E8</f>
        <v>295175</v>
      </c>
      <c r="G8" s="78"/>
      <c r="H8" s="79">
        <f t="shared" ref="H8" si="2">F8+G8</f>
        <v>295175</v>
      </c>
    </row>
    <row r="9" spans="1:8" ht="22.5" x14ac:dyDescent="0.25">
      <c r="A9" s="83" t="s">
        <v>180</v>
      </c>
      <c r="B9" s="81"/>
      <c r="C9" s="81"/>
      <c r="D9" s="84">
        <f>D7+D8</f>
        <v>295175</v>
      </c>
      <c r="E9" s="84">
        <f>E7+E8</f>
        <v>-49513899</v>
      </c>
      <c r="F9" s="79">
        <f t="shared" ref="F9:F13" si="3">B9+C9+D9+E9</f>
        <v>-49218724</v>
      </c>
      <c r="G9" s="84">
        <f>G7+G8</f>
        <v>1146393</v>
      </c>
      <c r="H9" s="84">
        <f t="shared" ref="H9" si="4">F9+G9</f>
        <v>-48072331</v>
      </c>
    </row>
    <row r="10" spans="1:8" x14ac:dyDescent="0.25">
      <c r="A10" s="83" t="s">
        <v>183</v>
      </c>
      <c r="B10" s="73">
        <v>30311511</v>
      </c>
      <c r="C10" s="73">
        <v>-30000000</v>
      </c>
      <c r="D10" s="89"/>
      <c r="E10" s="90"/>
      <c r="F10" s="79">
        <f t="shared" si="3"/>
        <v>311511</v>
      </c>
      <c r="G10" s="73"/>
      <c r="H10" s="73">
        <f t="shared" ref="H10:H12" si="5">F10+G10</f>
        <v>311511</v>
      </c>
    </row>
    <row r="11" spans="1:8" x14ac:dyDescent="0.25">
      <c r="A11" s="83" t="s">
        <v>184</v>
      </c>
      <c r="B11" s="73"/>
      <c r="C11" s="90"/>
      <c r="D11" s="73"/>
      <c r="E11" s="73"/>
      <c r="F11" s="79"/>
      <c r="G11" s="76">
        <v>-10591</v>
      </c>
      <c r="H11" s="73">
        <f t="shared" si="5"/>
        <v>-10591</v>
      </c>
    </row>
    <row r="12" spans="1:8" x14ac:dyDescent="0.25">
      <c r="A12" s="83" t="s">
        <v>181</v>
      </c>
      <c r="B12" s="72"/>
      <c r="C12" s="72"/>
      <c r="D12" s="72"/>
      <c r="E12" s="76">
        <v>-179650</v>
      </c>
      <c r="F12" s="79">
        <f t="shared" si="3"/>
        <v>-179650</v>
      </c>
      <c r="G12" s="72"/>
      <c r="H12" s="73">
        <f t="shared" si="5"/>
        <v>-179650</v>
      </c>
    </row>
    <row r="13" spans="1:8" x14ac:dyDescent="0.25">
      <c r="A13" s="83" t="s">
        <v>182</v>
      </c>
      <c r="B13" s="72"/>
      <c r="C13" s="72"/>
      <c r="D13" s="72"/>
      <c r="E13" s="72">
        <v>463603</v>
      </c>
      <c r="F13" s="79">
        <f t="shared" si="3"/>
        <v>463603</v>
      </c>
      <c r="G13" s="72"/>
      <c r="H13" s="72">
        <f t="shared" ref="H13" si="6">F13+G13</f>
        <v>463603</v>
      </c>
    </row>
    <row r="14" spans="1:8" ht="21" x14ac:dyDescent="0.25">
      <c r="A14" s="43" t="s">
        <v>178</v>
      </c>
      <c r="B14" s="75">
        <f>B6+B9+B10+B11+B12+B13</f>
        <v>714244502</v>
      </c>
      <c r="C14" s="80"/>
      <c r="D14" s="80">
        <f>D6+D9+D10+D11+D12+D13</f>
        <v>151094</v>
      </c>
      <c r="E14" s="80">
        <f>E6+E9+E10+E11+E12+E13</f>
        <v>552086791</v>
      </c>
      <c r="F14" s="80">
        <f>F6+F9+F10+F11+F12+F13</f>
        <v>1266482387</v>
      </c>
      <c r="G14" s="80">
        <f>G6+G9+G10+G11+G12+G13</f>
        <v>15201178</v>
      </c>
      <c r="H14" s="80">
        <f>H6+H9+H10+H11+H12+H13</f>
        <v>1281683565</v>
      </c>
    </row>
    <row r="15" spans="1:8" x14ac:dyDescent="0.25">
      <c r="A15" s="42"/>
      <c r="B15" s="53"/>
      <c r="C15" s="74"/>
      <c r="D15" s="74"/>
      <c r="E15" s="74"/>
      <c r="F15" s="74"/>
      <c r="G15" s="74"/>
      <c r="H15" s="74"/>
    </row>
    <row r="16" spans="1:8" x14ac:dyDescent="0.25">
      <c r="A16" s="43" t="s">
        <v>173</v>
      </c>
      <c r="B16" s="75">
        <v>793329985</v>
      </c>
      <c r="C16" s="75">
        <v>0</v>
      </c>
      <c r="D16" s="77">
        <v>-782574</v>
      </c>
      <c r="E16" s="75">
        <v>600970019</v>
      </c>
      <c r="F16" s="80">
        <f t="shared" ref="F16:F22" si="7">B16+C16+D16+E16</f>
        <v>1393517430</v>
      </c>
      <c r="G16" s="75">
        <v>16056277</v>
      </c>
      <c r="H16" s="80">
        <f t="shared" ref="H16:H22" si="8">F16+G16</f>
        <v>1409573707</v>
      </c>
    </row>
    <row r="17" spans="1:8" x14ac:dyDescent="0.25">
      <c r="A17" s="41" t="str">
        <f>A7</f>
        <v>Прибыль/(убыток) за период</v>
      </c>
      <c r="B17" s="72"/>
      <c r="C17" s="72"/>
      <c r="D17" s="84"/>
      <c r="E17" s="84">
        <v>-9587360</v>
      </c>
      <c r="F17" s="84">
        <f t="shared" si="7"/>
        <v>-9587360</v>
      </c>
      <c r="G17" s="72">
        <v>846490</v>
      </c>
      <c r="H17" s="84">
        <f t="shared" si="8"/>
        <v>-8740870</v>
      </c>
    </row>
    <row r="18" spans="1:8" ht="22.5" x14ac:dyDescent="0.25">
      <c r="A18" s="83" t="str">
        <f t="shared" ref="A18:A23" si="9">A8</f>
        <v>Прочая совокупная прибыль за период</v>
      </c>
      <c r="B18" s="72"/>
      <c r="C18" s="74"/>
      <c r="D18" s="84">
        <v>9270</v>
      </c>
      <c r="E18" s="84"/>
      <c r="F18" s="84">
        <f t="shared" si="7"/>
        <v>9270</v>
      </c>
      <c r="G18" s="72"/>
      <c r="H18" s="84">
        <f t="shared" si="8"/>
        <v>9270</v>
      </c>
    </row>
    <row r="19" spans="1:8" ht="22.5" x14ac:dyDescent="0.25">
      <c r="A19" s="83" t="str">
        <f t="shared" si="9"/>
        <v>Итого совокупный доход/ (убыток) за период</v>
      </c>
      <c r="B19" s="93"/>
      <c r="C19" s="93"/>
      <c r="D19" s="84">
        <f t="shared" ref="D19:H19" si="10">D17+D18</f>
        <v>9270</v>
      </c>
      <c r="E19" s="84">
        <f t="shared" si="10"/>
        <v>-9587360</v>
      </c>
      <c r="F19" s="79">
        <f t="shared" si="10"/>
        <v>-9578090</v>
      </c>
      <c r="G19" s="84">
        <f t="shared" si="10"/>
        <v>846490</v>
      </c>
      <c r="H19" s="84">
        <f t="shared" si="10"/>
        <v>-8731600</v>
      </c>
    </row>
    <row r="20" spans="1:8" x14ac:dyDescent="0.25">
      <c r="A20" s="83" t="str">
        <f t="shared" si="9"/>
        <v xml:space="preserve">Выпуск акций     </v>
      </c>
      <c r="B20" s="72"/>
      <c r="C20" s="76"/>
      <c r="D20" s="84"/>
      <c r="E20" s="84"/>
      <c r="F20" s="84"/>
      <c r="G20" s="72"/>
      <c r="H20" s="84"/>
    </row>
    <row r="21" spans="1:8" x14ac:dyDescent="0.25">
      <c r="A21" s="83" t="str">
        <f t="shared" si="9"/>
        <v>Выплата дивидендов</v>
      </c>
      <c r="B21" s="72"/>
      <c r="C21" s="72"/>
      <c r="D21" s="84"/>
      <c r="E21" s="84"/>
      <c r="F21" s="84"/>
      <c r="G21" s="72"/>
      <c r="H21" s="84"/>
    </row>
    <row r="22" spans="1:8" x14ac:dyDescent="0.25">
      <c r="A22" s="83" t="str">
        <f t="shared" si="9"/>
        <v>Прочие распределения</v>
      </c>
      <c r="B22" s="74"/>
      <c r="C22" s="72"/>
      <c r="D22" s="84"/>
      <c r="E22" s="84">
        <v>-952660</v>
      </c>
      <c r="F22" s="84">
        <f t="shared" si="7"/>
        <v>-952660</v>
      </c>
      <c r="G22" s="76"/>
      <c r="H22" s="84">
        <f t="shared" si="8"/>
        <v>-952660</v>
      </c>
    </row>
    <row r="23" spans="1:8" x14ac:dyDescent="0.25">
      <c r="A23" s="83" t="str">
        <f t="shared" si="9"/>
        <v xml:space="preserve">Прочие вклады       </v>
      </c>
      <c r="B23" s="72"/>
      <c r="C23" s="72"/>
      <c r="D23" s="82"/>
      <c r="E23" s="84"/>
      <c r="F23" s="76"/>
      <c r="G23" s="72"/>
      <c r="H23" s="76"/>
    </row>
    <row r="24" spans="1:8" ht="21" x14ac:dyDescent="0.25">
      <c r="A24" s="43" t="s">
        <v>179</v>
      </c>
      <c r="B24" s="77">
        <f t="shared" ref="B24" si="11">SUM(B19:B23)+B16</f>
        <v>793329985</v>
      </c>
      <c r="C24" s="77">
        <v>0</v>
      </c>
      <c r="D24" s="77">
        <f>SUM(D19:D23)+D16</f>
        <v>-773304</v>
      </c>
      <c r="E24" s="77">
        <f t="shared" ref="E24" si="12">SUM(E19:E23)+E16</f>
        <v>590429999</v>
      </c>
      <c r="F24" s="77">
        <f t="shared" ref="F24:G24" si="13">SUM(F19:F23)+F16</f>
        <v>1382986680</v>
      </c>
      <c r="G24" s="77">
        <f t="shared" si="13"/>
        <v>16902767</v>
      </c>
      <c r="H24" s="77">
        <f t="shared" ref="H24" si="14">SUM(H19:H23)+H16</f>
        <v>1399889447</v>
      </c>
    </row>
    <row r="26" spans="1:8" x14ac:dyDescent="0.25">
      <c r="C26" s="44"/>
    </row>
    <row r="27" spans="1:8" x14ac:dyDescent="0.25">
      <c r="A27" s="9" t="s">
        <v>166</v>
      </c>
      <c r="B27" s="98"/>
      <c r="C27" s="9" t="s">
        <v>72</v>
      </c>
    </row>
    <row r="28" spans="1:8" x14ac:dyDescent="0.25">
      <c r="A28" s="9" t="s">
        <v>165</v>
      </c>
      <c r="B28" s="98"/>
      <c r="C28" s="9" t="s">
        <v>73</v>
      </c>
    </row>
  </sheetData>
  <mergeCells count="3">
    <mergeCell ref="A3:F3"/>
    <mergeCell ref="A1:E1"/>
    <mergeCell ref="B27:B28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Айман М  Спатаева</dc:creator>
  <cp:lastModifiedBy>Айжан К Кайратова</cp:lastModifiedBy>
  <cp:lastPrinted>2014-11-21T05:36:37Z</cp:lastPrinted>
  <dcterms:created xsi:type="dcterms:W3CDTF">2014-11-20T10:12:21Z</dcterms:created>
  <dcterms:modified xsi:type="dcterms:W3CDTF">2015-06-05T03:09:24Z</dcterms:modified>
</cp:coreProperties>
</file>