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155" windowHeight="6915" activeTab="3"/>
  </bookViews>
  <sheets>
    <sheet name="Ф1" sheetId="1" r:id="rId1"/>
    <sheet name="Ф2" sheetId="3" r:id="rId2"/>
    <sheet name="Ф3" sheetId="4" r:id="rId3"/>
    <sheet name="Ф4" sheetId="6" r:id="rId4"/>
  </sheets>
  <definedNames>
    <definedName name="_Hlk254102507" localSheetId="0">Ф1!$A$46</definedName>
    <definedName name="_xlnm.Print_Area" localSheetId="0">Ф1!$A$1:$C$64</definedName>
    <definedName name="_xlnm.Print_Area" localSheetId="1">Ф2!$A$1:$E$52</definedName>
    <definedName name="_xlnm.Print_Area" localSheetId="3">Ф4!$A$1:$H$33</definedName>
  </definedNames>
  <calcPr calcId="145621"/>
</workbook>
</file>

<file path=xl/calcChain.xml><?xml version="1.0" encoding="utf-8"?>
<calcChain xmlns="http://schemas.openxmlformats.org/spreadsheetml/2006/main">
  <c r="F11" i="6" l="1"/>
  <c r="F12" i="6"/>
  <c r="F13" i="6"/>
  <c r="F14" i="6"/>
  <c r="F25" i="6"/>
  <c r="F21" i="6"/>
  <c r="F22" i="6"/>
  <c r="F23" i="6"/>
  <c r="F24" i="6"/>
  <c r="G26" i="6" l="1"/>
  <c r="F26" i="6"/>
  <c r="E26" i="6"/>
  <c r="D26" i="6"/>
  <c r="C26" i="6"/>
  <c r="B26" i="6"/>
  <c r="H11" i="6"/>
  <c r="H12" i="6"/>
  <c r="H13" i="6"/>
  <c r="H14" i="6"/>
  <c r="H21" i="6"/>
  <c r="H22" i="6"/>
  <c r="H26" i="6" s="1"/>
  <c r="H23" i="6"/>
  <c r="H24" i="6"/>
  <c r="F20" i="6"/>
  <c r="H20" i="6" s="1"/>
  <c r="G19" i="6"/>
  <c r="G9" i="6"/>
  <c r="G15" i="6" s="1"/>
  <c r="E19" i="6"/>
  <c r="D19" i="6"/>
  <c r="F18" i="6"/>
  <c r="H18" i="6" s="1"/>
  <c r="F17" i="6"/>
  <c r="H17" i="6" s="1"/>
  <c r="F16" i="6"/>
  <c r="H16" i="6" s="1"/>
  <c r="C15" i="6"/>
  <c r="B15" i="6"/>
  <c r="F10" i="6"/>
  <c r="H10" i="6" s="1"/>
  <c r="E9" i="6"/>
  <c r="E15" i="6" s="1"/>
  <c r="D9" i="6"/>
  <c r="D15" i="6" s="1"/>
  <c r="F8" i="6"/>
  <c r="H8" i="6" s="1"/>
  <c r="F7" i="6"/>
  <c r="H7" i="6" s="1"/>
  <c r="F6" i="6"/>
  <c r="H6" i="6" s="1"/>
  <c r="C69" i="4"/>
  <c r="B69" i="4"/>
  <c r="C57" i="4"/>
  <c r="B57" i="4"/>
  <c r="B71" i="4" s="1"/>
  <c r="B75" i="4" s="1"/>
  <c r="C43" i="4"/>
  <c r="C71" i="4" s="1"/>
  <c r="C75" i="4" s="1"/>
  <c r="C37" i="4"/>
  <c r="B37" i="4"/>
  <c r="B43" i="4" s="1"/>
  <c r="C11" i="3"/>
  <c r="C13" i="3" s="1"/>
  <c r="C24" i="3" s="1"/>
  <c r="C26" i="3" s="1"/>
  <c r="C29" i="3" s="1"/>
  <c r="C33" i="3" s="1"/>
  <c r="D11" i="3"/>
  <c r="D13" i="3" s="1"/>
  <c r="D24" i="3" s="1"/>
  <c r="D26" i="3" s="1"/>
  <c r="D29" i="3" s="1"/>
  <c r="D33" i="3" s="1"/>
  <c r="E11" i="3"/>
  <c r="E13" i="3" s="1"/>
  <c r="E24" i="3" s="1"/>
  <c r="E26" i="3" s="1"/>
  <c r="E29" i="3" s="1"/>
  <c r="E33" i="3" s="1"/>
  <c r="B11" i="3"/>
  <c r="B13" i="3" s="1"/>
  <c r="B24" i="3" s="1"/>
  <c r="B26" i="3" s="1"/>
  <c r="B29" i="3" s="1"/>
  <c r="B33" i="3" s="1"/>
  <c r="C55" i="1"/>
  <c r="B55" i="1"/>
  <c r="C44" i="1"/>
  <c r="B44" i="1"/>
  <c r="C34" i="1"/>
  <c r="C36" i="1" s="1"/>
  <c r="B34" i="1"/>
  <c r="B36" i="1" s="1"/>
  <c r="C27" i="1"/>
  <c r="B27" i="1"/>
  <c r="C14" i="1"/>
  <c r="B14" i="1"/>
  <c r="F19" i="6" l="1"/>
  <c r="H19" i="6" s="1"/>
  <c r="F9" i="6"/>
  <c r="F15" i="6" s="1"/>
  <c r="B56" i="1"/>
  <c r="B57" i="1" s="1"/>
  <c r="C56" i="1"/>
  <c r="C57" i="1" s="1"/>
  <c r="B28" i="1"/>
  <c r="C28" i="1"/>
  <c r="H9" i="6" l="1"/>
  <c r="H15" i="6" s="1"/>
</calcChain>
</file>

<file path=xl/sharedStrings.xml><?xml version="1.0" encoding="utf-8"?>
<sst xmlns="http://schemas.openxmlformats.org/spreadsheetml/2006/main" count="286" uniqueCount="206">
  <si>
    <t>АКТИВЫ</t>
  </si>
  <si>
    <t>Производный финансовый инструмент</t>
  </si>
  <si>
    <t>Основные средства</t>
  </si>
  <si>
    <t>Нематериальные активы</t>
  </si>
  <si>
    <t>Инвестиционная недвижимость</t>
  </si>
  <si>
    <t>Прочие долгосрочные активы</t>
  </si>
  <si>
    <t>Текущие активы</t>
  </si>
  <si>
    <t>Товарно-материальные запасы</t>
  </si>
  <si>
    <t>Торговая дебиторская задолженность</t>
  </si>
  <si>
    <t>Прочие финансовые активы</t>
  </si>
  <si>
    <t>Предоплата по подоходному налогу</t>
  </si>
  <si>
    <t>Займы выданные</t>
  </si>
  <si>
    <t>Прочие текущие активы</t>
  </si>
  <si>
    <t>Денежные средства и их эквиваленты</t>
  </si>
  <si>
    <t>КАПИТАЛ И ОБЯЗАТЕЛЬСТВА</t>
  </si>
  <si>
    <t>Капитал</t>
  </si>
  <si>
    <t>Уставный капитал</t>
  </si>
  <si>
    <t>Резерв от пересчета иностранных валют</t>
  </si>
  <si>
    <t>Итого капитал</t>
  </si>
  <si>
    <t>Долгосрочные обязательства</t>
  </si>
  <si>
    <t>Займы</t>
  </si>
  <si>
    <t>Выпущенные долговые ценные бумаги</t>
  </si>
  <si>
    <t>Обязательства по финансовой аренде</t>
  </si>
  <si>
    <t>Текущие обязательства</t>
  </si>
  <si>
    <t>Текущая часть выпущенных долговых ценных бумаг</t>
  </si>
  <si>
    <t>Текущая часть обязательств по финансовой аренде</t>
  </si>
  <si>
    <t>Торговая кредиторская задолженность</t>
  </si>
  <si>
    <t>Итого текущие обязательства</t>
  </si>
  <si>
    <t>Итого обязательства</t>
  </si>
  <si>
    <t>Итого капитал и обязательства</t>
  </si>
  <si>
    <t>-</t>
  </si>
  <si>
    <t>Актив, предназначенный в пользу Акционера</t>
  </si>
  <si>
    <t>Обязательства по вознаграждениям работникам</t>
  </si>
  <si>
    <t>Текущая часть обязательств по вознаграждениям работникам</t>
  </si>
  <si>
    <t>Прочие налоги и другие обязательные платежи в бюджет</t>
  </si>
  <si>
    <t>АО «НАЦИОНАЛЬНАЯ КОМПАНИЯ «ҚАЗАҚСТАН ТЕМIР ЖОЛЫ»</t>
  </si>
  <si>
    <t>Нераспределенная прибыль</t>
  </si>
  <si>
    <t>Доходы</t>
  </si>
  <si>
    <t>Грузовые перевозки</t>
  </si>
  <si>
    <t>Пассажирские перевозки</t>
  </si>
  <si>
    <t>Государственные субсидии</t>
  </si>
  <si>
    <t>Прочие доходы</t>
  </si>
  <si>
    <t>Себестоимость реализации</t>
  </si>
  <si>
    <t>Валовый доход</t>
  </si>
  <si>
    <t>Общие и административные расходы</t>
  </si>
  <si>
    <t>Финансовый доход</t>
  </si>
  <si>
    <t>Финансовые затраты</t>
  </si>
  <si>
    <t>Прочие прибыли и убытки</t>
  </si>
  <si>
    <t>Н.Х. Абилова</t>
  </si>
  <si>
    <t>Продолжающаяся деятельность</t>
  </si>
  <si>
    <t>Итого доходы</t>
  </si>
  <si>
    <t>Расходы по реализации</t>
  </si>
  <si>
    <t>Прекращенная деятельность</t>
  </si>
  <si>
    <t>Доход от выбытия дочерних организаций</t>
  </si>
  <si>
    <t>Акционеру материнской компании</t>
  </si>
  <si>
    <t>Движение денежных средств от операционной деятельности:</t>
  </si>
  <si>
    <t>Приобретение основных средств</t>
  </si>
  <si>
    <t>Приобретение нематериальных активов</t>
  </si>
  <si>
    <t>Взнос в уставный капитал</t>
  </si>
  <si>
    <t>Погашение обязательств по финансовой аренде</t>
  </si>
  <si>
    <t>Эффект изменения валютных курсов на балансы денежных средств и их эквивалентов, деноминированных в иностранной валюте</t>
  </si>
  <si>
    <t xml:space="preserve">Резерв по невозмещаемому налогу на добавленную стоимость </t>
  </si>
  <si>
    <t>Убыток от обесценения основных средств</t>
  </si>
  <si>
    <t>Восстановление резерва по неликвидным и устаревшим товарно-материальным запасам</t>
  </si>
  <si>
    <t>Начисление резерва по сомнительной задолженности</t>
  </si>
  <si>
    <t>Увеличение товарно-материальных запасов</t>
  </si>
  <si>
    <t>Увеличение прочих текущих и долгосрочных активов (в том числе увеличение долгосрочного НДС к возмещению)</t>
  </si>
  <si>
    <t xml:space="preserve">Уменьшение прочих текущих обязательств </t>
  </si>
  <si>
    <t>Уменьшение обязательств по вознаграждениям работникам</t>
  </si>
  <si>
    <t>Увеличение прочих долгосрочных обязательств</t>
  </si>
  <si>
    <t>Денежные средства, полученные от операционной деятельности</t>
  </si>
  <si>
    <t xml:space="preserve">Проценты уплаченные </t>
  </si>
  <si>
    <t>Проценты полученные</t>
  </si>
  <si>
    <t xml:space="preserve">Корпоративный подоходный налог уплаченный </t>
  </si>
  <si>
    <r>
      <t xml:space="preserve">Приобретение инвестиций </t>
    </r>
    <r>
      <rPr>
        <sz val="9"/>
        <color theme="1"/>
        <rFont val="Times New Roman"/>
        <family val="1"/>
        <charset val="204"/>
      </rPr>
      <t>в ассоциированные предприятия</t>
    </r>
  </si>
  <si>
    <r>
      <t xml:space="preserve">Приобретение </t>
    </r>
    <r>
      <rPr>
        <sz val="9"/>
        <color theme="1"/>
        <rFont val="Times New Roman"/>
        <family val="1"/>
        <charset val="204"/>
      </rPr>
      <t>прочих финансовых активов</t>
    </r>
  </si>
  <si>
    <r>
      <t xml:space="preserve">Поступление от продажи </t>
    </r>
    <r>
      <rPr>
        <sz val="9"/>
        <color theme="1"/>
        <rFont val="Times New Roman"/>
        <family val="1"/>
        <charset val="204"/>
      </rPr>
      <t>прочих финансовых активов</t>
    </r>
  </si>
  <si>
    <t>Получение займов</t>
  </si>
  <si>
    <t xml:space="preserve">Погашение займов полученных </t>
  </si>
  <si>
    <t>Дивиденды и распределения выплаченные</t>
  </si>
  <si>
    <t>Приобретение актива, предназначенного в пользу Акционера</t>
  </si>
  <si>
    <t xml:space="preserve">Денежные средства и их эквиваленты на начало периода </t>
  </si>
  <si>
    <t>Неденежные операции:</t>
  </si>
  <si>
    <t>Доля акционеру материнской компании</t>
  </si>
  <si>
    <t xml:space="preserve">На 1 января 2014 г. </t>
  </si>
  <si>
    <t>Приобретение прочих долгосрочных активов</t>
  </si>
  <si>
    <t>Приобретение дочерних организаций, за вычетом имеющихся денежных средств и их эквивалентов</t>
  </si>
  <si>
    <t xml:space="preserve">СОКРАЩЕННЫЙ ПРОМЕЖУТОЧНЫЙ КОНСОЛИДИРОВАННЫЙ ОТЧЕТ О ФИНАНСОВОМ ПОЛОЖЕНИИ ПО СОСТОЯНИЮ НА 30 ИЮНЯ 2015 Г. </t>
  </si>
  <si>
    <t>СОКРАЩЕННЫЙ ПРОМЕЖУТОЧНЫЙ КОНСОЛИДИРОВАННЫЙ ОТЧЕТ О ПРИБЫЛЯХ И УБЫТКАХ И ПРОЧЕМ СОВОКУПНОМ ДОХОДЕ ЗА ТРИ И ШЕСТЬ МЕСЯЦЕВ, ЗАКОНЧИВШИХСЯ 30 ИЮНЯ 2015 Г. (НЕАУДИРОВАНО)</t>
  </si>
  <si>
    <t>СОКРАЩЕННЫЙ ПРОМЕЖУТОЧНЫЙ КОНСОЛИДИРОВАННЫЙ ОТЧЕТ 
О ДВИЖЕНИИ ДЕНЕЖНЫХ СРЕДСТВ ЗА ШЕСТЬ МЕСЯЦЕВ, ЗАКОНЧИВШИХСЯ 
30 ИЮНЯ 2015 Г. (НЕАУДИРОВАНО)</t>
  </si>
  <si>
    <t xml:space="preserve">СОКРАЩЕННЫЙ ПРОМЕЖУТОЧНЫЙ КОНСОЛИДИРОВАННЫЙ ОТЧЕТ ОБ ИЗМЕНЕНИЯХ КАПИТАЛА ЗА ШЕСТЬ МЕСЯЦЕВ, ЗАКОНЧИВШИХСЯ 30 ИЮНЯ 2015 Г. (НЕАУДИРОВАНО) </t>
  </si>
  <si>
    <t xml:space="preserve">Долгосрочные активы </t>
  </si>
  <si>
    <t xml:space="preserve">Инвестиции в ассоциированные предприятия </t>
  </si>
  <si>
    <t>Инвестиции в совместные предприятия</t>
  </si>
  <si>
    <t>Итого долгосрочные активы</t>
  </si>
  <si>
    <t>Денежные средства, ограниченные в использовании</t>
  </si>
  <si>
    <t>Долгосрочные активы и активы выбывающей группы, классифицированные как предназначенные для продажи</t>
  </si>
  <si>
    <t>Итого текущие активы</t>
  </si>
  <si>
    <t>Итого активы</t>
  </si>
  <si>
    <t>Капитал акционера материнской компании</t>
  </si>
  <si>
    <t xml:space="preserve">Неконтролирующие доли </t>
  </si>
  <si>
    <t>Обязательства по отложенному подоходному налогу</t>
  </si>
  <si>
    <t>Прочие обязательства</t>
  </si>
  <si>
    <t>Итого долгосрочные обязательства</t>
  </si>
  <si>
    <t>Обязательства по корпоративному подоходному налогу</t>
  </si>
  <si>
    <t>Обязательства выбывающей группы, классифицированной как предназначенной для продажи</t>
  </si>
  <si>
    <t>30 июня 2015 г.
(неаудировано)</t>
  </si>
  <si>
    <t>31 декабря 2014 г.</t>
  </si>
  <si>
    <t>От имени руководства Группы:</t>
  </si>
  <si>
    <t>13 августа 2015 г.</t>
  </si>
  <si>
    <t>2015 г.</t>
  </si>
  <si>
    <t>2014 г.*</t>
  </si>
  <si>
    <t xml:space="preserve">Обесценение основных средств </t>
  </si>
  <si>
    <t>Убыток от курсовой разницы</t>
  </si>
  <si>
    <t>Доля в убытке ассоциированных предприятий</t>
  </si>
  <si>
    <t>Доля в прибыли совместных предприятий</t>
  </si>
  <si>
    <t xml:space="preserve"> (Убыток)/прибыль до налогообложения</t>
  </si>
  <si>
    <t>Экономия/(расходы) по корпоративному подоходному налогу</t>
  </si>
  <si>
    <t>(Убыток)/прибыль за период от продолжающейся деятельности</t>
  </si>
  <si>
    <t xml:space="preserve">Убыток за период от прекращенной деятельности </t>
  </si>
  <si>
    <t>(УБЫТОК)/ПРИБЫЛЬ ЗА ПЕРИОД</t>
  </si>
  <si>
    <t>Прибыль, возникающая при пересчете отчетности зарубежных предприятий</t>
  </si>
  <si>
    <t>ИТОГО СОВОКУПНЫЙ (УБЫТОК)/ДОХОД ЗА ПЕРИОД</t>
  </si>
  <si>
    <t>(Убыток)/прибыль, относящаяся к:</t>
  </si>
  <si>
    <t xml:space="preserve">Неконтролирующим долям </t>
  </si>
  <si>
    <t>Итого совокупный (убыток)/доход, относящийся к:</t>
  </si>
  <si>
    <t>(Убыток)/прибыль на акцию от продолжающейся и прекращенной деятельности в тенге</t>
  </si>
  <si>
    <t>(Убыток)/прибыль на акцию от продолжающейся деятельности в тенге</t>
  </si>
  <si>
    <t xml:space="preserve">Главный бухгалтер </t>
  </si>
  <si>
    <t xml:space="preserve">      _______________                                                                                    _________________         </t>
  </si>
  <si>
    <t xml:space="preserve">      А.У. Мамин                                                                                           М.Р. Кабашев                                                                          </t>
  </si>
  <si>
    <t xml:space="preserve">      Президент                                                                                             Вице-президент                                                                       </t>
  </si>
  <si>
    <t xml:space="preserve">      13 августа 2015 г.                                                                                    13 августа 2015 г. </t>
  </si>
  <si>
    <t xml:space="preserve">2014 г. </t>
  </si>
  <si>
    <t xml:space="preserve">Убыток за период </t>
  </si>
  <si>
    <t>Экономия по корпоративному подоходному налогу, отраженная в прибылях и убытках</t>
  </si>
  <si>
    <t>Корректировки на:</t>
  </si>
  <si>
    <t>Износ и амортизацию</t>
  </si>
  <si>
    <t>Начисление/(восстановление) резерва по судебным претензиям</t>
  </si>
  <si>
    <t>Расходы/(доходы) от выбытия основных средств и прочих долгосрочных активов</t>
  </si>
  <si>
    <t>Расходы по плану с установленными выплатами</t>
  </si>
  <si>
    <t>Долю в убытках ассоциированных предприятий</t>
  </si>
  <si>
    <t>Долю в прибыли совместных предприятий</t>
  </si>
  <si>
    <t>Восстановление резерва по неиспользованным отпускам</t>
  </si>
  <si>
    <t>Доход от выбытия дочерних организаций, относящихся к компоненту прекращенной деятельности</t>
  </si>
  <si>
    <t>Прочее</t>
  </si>
  <si>
    <t>Уменьшение/(увеличение) торговой дебиторской задолженности</t>
  </si>
  <si>
    <t>Уменьшение торговой кредиторской задолженности</t>
  </si>
  <si>
    <t xml:space="preserve">Увеличение прочих налогов к уплате </t>
  </si>
  <si>
    <t>Движение денежных средств от инвестиционной деятельности:</t>
  </si>
  <si>
    <t xml:space="preserve">Поступления от выбытия основных средств и прочих долгосрочных активов </t>
  </si>
  <si>
    <t>Предоставление займов</t>
  </si>
  <si>
    <t>Чистый приток денежных средств, в связи с выбытием дочерних организаций</t>
  </si>
  <si>
    <t>Чистое движение денежных средств, использованных в инвестиционной деятельности</t>
  </si>
  <si>
    <t>Движение денежных средств от финансовой деятельности:</t>
  </si>
  <si>
    <t>Поступление от выпуска облигаций</t>
  </si>
  <si>
    <t>Реализация производного финансового инструмента</t>
  </si>
  <si>
    <t>Чистое (уменьшение)/увеличение денежных средств и их эквивалентов</t>
  </si>
  <si>
    <t>Денежные средства и их эквиваленты на конец периода</t>
  </si>
  <si>
    <t xml:space="preserve"> Торговая кредиторская и дебиторская задолженности, возникшие в результате выбытия дочерних организаций</t>
  </si>
  <si>
    <t xml:space="preserve"> Поступление затрат по незавершенному строительству при выбытии дочерних организаций</t>
  </si>
  <si>
    <t xml:space="preserve"> Дебиторская задолженность от продажи дочерних организаций</t>
  </si>
  <si>
    <t xml:space="preserve"> Авансы выданные и авансы полученные, возникшие в результате выбытия дочерних организаций</t>
  </si>
  <si>
    <t xml:space="preserve"> Задолженность акционеру по дивидендам, начисленным по итогам 2014 г.</t>
  </si>
  <si>
    <t xml:space="preserve"> Приобретение нематериальных активов, неоплаченное на конец отчетного периода</t>
  </si>
  <si>
    <t xml:space="preserve"> Приобретение основных средств за счет заемных средств, напрямую перечисленных банком поставщику</t>
  </si>
  <si>
    <t xml:space="preserve"> Капитализация затрат по займам</t>
  </si>
  <si>
    <t xml:space="preserve"> Приобретение инвестиций в ассоциированные и совместные предприятия, оплаченное долгосрочными активами</t>
  </si>
  <si>
    <t xml:space="preserve"> Взаимозачет задолженности по железнодорожным администрациям </t>
  </si>
  <si>
    <t xml:space="preserve"> Дисконт по займу выданному, признанный в составе инвестиций в совместное предприятие</t>
  </si>
  <si>
    <t xml:space="preserve"> Поступление основных средств как вклад в уставный капитал</t>
  </si>
  <si>
    <t xml:space="preserve"> Приобретение основных средств, неоплаченное на конец отчетного периода</t>
  </si>
  <si>
    <t>(Убыток)/прибыль за период</t>
  </si>
  <si>
    <t>Прочий совокупный доход за период</t>
  </si>
  <si>
    <t>Итого совокупный (убыток)/доход за период</t>
  </si>
  <si>
    <t>Прочие распределения</t>
  </si>
  <si>
    <t>Прочие вклады</t>
  </si>
  <si>
    <t xml:space="preserve">Приобретение дочерних организаций </t>
  </si>
  <si>
    <t xml:space="preserve">На 1 января 2015 г. </t>
  </si>
  <si>
    <t>Итого совокупный доход/(убыток) за период</t>
  </si>
  <si>
    <t xml:space="preserve">Изменение в доле участия в дочерних организациях, не приводящее к потере контроля </t>
  </si>
  <si>
    <t>Три месяца 
закончившихся 30 июня</t>
  </si>
  <si>
    <t>Шесть месяцев 
закончившихся 30 июня</t>
  </si>
  <si>
    <t>(*) Сравнительная информация за три и шесть месяцев 2014 г. была пересчитана в связи с выделением прекращенной деятельности.</t>
  </si>
  <si>
    <r>
      <t xml:space="preserve">Прочий совокупный доход:
</t>
    </r>
    <r>
      <rPr>
        <i/>
        <sz val="9"/>
        <color rgb="FF000000"/>
        <rFont val="Times New Roman"/>
        <family val="1"/>
        <charset val="204"/>
      </rPr>
      <t>Прочий совокупный доход, подлежащий переклассификации в состав прибыли или убытка в последующих периодах:</t>
    </r>
  </si>
  <si>
    <t xml:space="preserve">      А.У. Мамин                                                                   </t>
  </si>
  <si>
    <t xml:space="preserve">      Президент                                           </t>
  </si>
  <si>
    <t xml:space="preserve">      13 августа 2015 г.  </t>
  </si>
  <si>
    <t xml:space="preserve">М.Р. Кабашев                                                                          </t>
  </si>
  <si>
    <t xml:space="preserve">Вице-президент                                                                       </t>
  </si>
  <si>
    <t xml:space="preserve">13 августа 2015 г. </t>
  </si>
  <si>
    <t xml:space="preserve">      _____________________       </t>
  </si>
  <si>
    <t>Шесть месяцев
закончившихся 30 июня</t>
  </si>
  <si>
    <t>Чистое движение денежных средств
от операционной деятельности</t>
  </si>
  <si>
    <t>Чистое движение денежных средств от
финансовой деятельности</t>
  </si>
  <si>
    <t xml:space="preserve">      _______________                                                               _________________         </t>
  </si>
  <si>
    <t xml:space="preserve">      А.У. Мамин                                                                        М.Р. Кабашев                                                                          </t>
  </si>
  <si>
    <t xml:space="preserve">      Президент                                                                          Вице-президент                                                                       </t>
  </si>
  <si>
    <t xml:space="preserve">      13 августа 2015 г.                                                                13 августа 2015 г. </t>
  </si>
  <si>
    <t>Выпуск акций</t>
  </si>
  <si>
    <t xml:space="preserve">Выплата дивидендов </t>
  </si>
  <si>
    <t xml:space="preserve">Прочие распределения </t>
  </si>
  <si>
    <t xml:space="preserve">Выбытие дочерних организаций </t>
  </si>
  <si>
    <t xml:space="preserve">На 30 июня 2014 г. (неаудировано) </t>
  </si>
  <si>
    <t>На 30 июня 2015 г. (неаудировано)</t>
  </si>
  <si>
    <t xml:space="preserve">Дополнительный оплаченный капитал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</si>
</sst>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* \(#,##0\);* #,##0_);&quot;-&quot;??_);@"/>
    <numFmt numFmtId="166" formatCode="* #,##0_);* \(#,##0\);&quot;-&quot;??_);@"/>
    <numFmt numFmtId="167" formatCode="_([$€-2]* #,##0.00_);_([$€-2]* \(#,##0.00\);_([$€-2]* &quot;-&quot;??_)"/>
    <numFmt numFmtId="168" formatCode="0%_);\(0%\)"/>
    <numFmt numFmtId="169" formatCode="_-* #,##0.00_т_._-;\-* #,##0.00_т_._-;_-* &quot;-&quot;??_т_._-;_-@_-"/>
    <numFmt numFmtId="170" formatCode="_-* #,##0_р_._-;\-* #,##0_р_._-;_-* &quot;-&quot;??_р_._-;_-@_-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</font>
    <font>
      <sz val="10"/>
      <name val="Helv"/>
    </font>
    <font>
      <sz val="12"/>
      <name val="Tms Rmn"/>
      <charset val="204"/>
    </font>
    <font>
      <b/>
      <sz val="10"/>
      <name val="Arial"/>
      <family val="2"/>
    </font>
    <font>
      <sz val="12"/>
      <name val="Times New Roman Cyr"/>
      <charset val="204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u val="singleAccounting"/>
      <sz val="9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1">
    <xf numFmtId="0" fontId="0" fillId="0" borderId="0"/>
    <xf numFmtId="0" fontId="3" fillId="0" borderId="0"/>
    <xf numFmtId="0" fontId="27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6" fillId="0" borderId="0" applyFill="0" applyBorder="0" applyProtection="0"/>
    <xf numFmtId="44" fontId="3" fillId="0" borderId="0" applyFont="0" applyFill="0" applyBorder="0" applyAlignment="0" applyProtection="0"/>
    <xf numFmtId="166" fontId="26" fillId="0" borderId="0" applyFill="0" applyBorder="0" applyProtection="0"/>
    <xf numFmtId="166" fontId="26" fillId="0" borderId="1" applyFill="0" applyProtection="0"/>
    <xf numFmtId="166" fontId="26" fillId="0" borderId="2" applyFill="0" applyProtection="0"/>
    <xf numFmtId="166" fontId="4" fillId="0" borderId="0" applyFill="0" applyBorder="0" applyProtection="0"/>
    <xf numFmtId="0" fontId="28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14" fontId="29" fillId="16" borderId="3">
      <alignment horizontal="center" vertical="center" wrapText="1"/>
    </xf>
    <xf numFmtId="0" fontId="5" fillId="0" borderId="0"/>
    <xf numFmtId="0" fontId="3" fillId="0" borderId="0"/>
    <xf numFmtId="0" fontId="6" fillId="0" borderId="0"/>
    <xf numFmtId="0" fontId="30" fillId="0" borderId="0"/>
    <xf numFmtId="0" fontId="7" fillId="0" borderId="0"/>
    <xf numFmtId="168" fontId="6" fillId="0" borderId="0" applyFont="0" applyFill="0" applyBorder="0" applyAlignment="0" applyProtection="0"/>
    <xf numFmtId="0" fontId="6" fillId="0" borderId="0"/>
    <xf numFmtId="0" fontId="25" fillId="0" borderId="0"/>
    <xf numFmtId="0" fontId="31" fillId="0" borderId="0"/>
    <xf numFmtId="0" fontId="32" fillId="0" borderId="0" applyFill="0" applyBorder="0" applyProtection="0">
      <alignment horizontal="left" vertical="top"/>
    </xf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10" fillId="7" borderId="4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0" fontId="11" fillId="21" borderId="5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2" fillId="21" borderId="4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3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3" fillId="24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5" fillId="0" borderId="0"/>
    <xf numFmtId="0" fontId="6" fillId="0" borderId="0"/>
    <xf numFmtId="0" fontId="6" fillId="0" borderId="0"/>
    <xf numFmtId="0" fontId="3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13" xfId="0" applyBorder="1"/>
    <xf numFmtId="0" fontId="39" fillId="0" borderId="0" xfId="0" applyFont="1" applyAlignment="1"/>
    <xf numFmtId="0" fontId="3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36" fillId="0" borderId="0" xfId="0" applyFont="1" applyAlignment="1">
      <alignment horizontal="left" vertical="center" wrapText="1" indent="2"/>
    </xf>
    <xf numFmtId="0" fontId="36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wrapText="1" indent="2"/>
    </xf>
    <xf numFmtId="0" fontId="36" fillId="0" borderId="13" xfId="0" applyFont="1" applyBorder="1" applyAlignment="1">
      <alignment vertical="center" wrapText="1"/>
    </xf>
    <xf numFmtId="0" fontId="38" fillId="0" borderId="13" xfId="0" applyFont="1" applyBorder="1" applyAlignment="1">
      <alignment horizontal="left" vertical="center" wrapText="1" indent="4"/>
    </xf>
    <xf numFmtId="0" fontId="34" fillId="0" borderId="13" xfId="0" applyFont="1" applyBorder="1" applyAlignment="1">
      <alignment vertical="center" wrapText="1"/>
    </xf>
    <xf numFmtId="0" fontId="34" fillId="0" borderId="13" xfId="0" applyFont="1" applyBorder="1" applyAlignment="1">
      <alignment horizontal="left" vertical="center" wrapText="1" indent="3"/>
    </xf>
    <xf numFmtId="170" fontId="0" fillId="0" borderId="0" xfId="300" applyNumberFormat="1" applyFont="1"/>
    <xf numFmtId="170" fontId="36" fillId="0" borderId="13" xfId="300" applyNumberFormat="1" applyFont="1" applyBorder="1" applyAlignment="1">
      <alignment horizontal="center" vertical="center" wrapText="1"/>
    </xf>
    <xf numFmtId="170" fontId="34" fillId="0" borderId="0" xfId="300" applyNumberFormat="1" applyFont="1" applyAlignment="1">
      <alignment horizontal="right" vertical="center" wrapText="1"/>
    </xf>
    <xf numFmtId="0" fontId="34" fillId="0" borderId="13" xfId="0" applyFont="1" applyBorder="1" applyAlignment="1">
      <alignment horizontal="left" vertical="center" wrapText="1" indent="4"/>
    </xf>
    <xf numFmtId="0" fontId="44" fillId="0" borderId="13" xfId="0" applyFont="1" applyBorder="1" applyAlignment="1">
      <alignment horizontal="left" vertical="center" wrapText="1" indent="4"/>
    </xf>
    <xf numFmtId="0" fontId="36" fillId="0" borderId="13" xfId="0" applyFont="1" applyBorder="1" applyAlignment="1">
      <alignment horizontal="left" vertical="center" wrapText="1" indent="2"/>
    </xf>
    <xf numFmtId="0" fontId="34" fillId="0" borderId="13" xfId="0" applyFont="1" applyBorder="1" applyAlignment="1">
      <alignment horizontal="left" vertical="center" wrapText="1" indent="1"/>
    </xf>
    <xf numFmtId="170" fontId="0" fillId="0" borderId="0" xfId="300" applyNumberFormat="1" applyFont="1" applyAlignment="1">
      <alignment horizontal="right"/>
    </xf>
    <xf numFmtId="170" fontId="36" fillId="0" borderId="13" xfId="300" applyNumberFormat="1" applyFont="1" applyBorder="1" applyAlignment="1">
      <alignment horizontal="right" vertical="center" wrapText="1"/>
    </xf>
    <xf numFmtId="170" fontId="34" fillId="0" borderId="13" xfId="300" applyNumberFormat="1" applyFont="1" applyBorder="1" applyAlignment="1">
      <alignment horizontal="right" vertical="center" wrapText="1"/>
    </xf>
    <xf numFmtId="166" fontId="34" fillId="0" borderId="13" xfId="300" applyNumberFormat="1" applyFont="1" applyBorder="1" applyAlignment="1">
      <alignment horizontal="right" vertical="center" wrapText="1"/>
    </xf>
    <xf numFmtId="166" fontId="36" fillId="0" borderId="13" xfId="300" applyNumberFormat="1" applyFont="1" applyBorder="1" applyAlignment="1">
      <alignment horizontal="right" vertical="center" wrapText="1"/>
    </xf>
    <xf numFmtId="0" fontId="38" fillId="0" borderId="0" xfId="0" applyFont="1" applyAlignment="1"/>
    <xf numFmtId="170" fontId="34" fillId="0" borderId="0" xfId="300" applyNumberFormat="1" applyFont="1" applyAlignment="1">
      <alignment horizontal="left" vertical="center" wrapText="1"/>
    </xf>
    <xf numFmtId="0" fontId="44" fillId="0" borderId="0" xfId="0" applyFont="1" applyAlignment="1"/>
    <xf numFmtId="170" fontId="36" fillId="0" borderId="0" xfId="300" applyNumberFormat="1" applyFont="1" applyAlignment="1">
      <alignment horizontal="right" vertical="center" wrapText="1"/>
    </xf>
    <xf numFmtId="170" fontId="36" fillId="0" borderId="0" xfId="300" applyNumberFormat="1" applyFont="1" applyAlignment="1">
      <alignment horizontal="left" vertical="center" wrapText="1"/>
    </xf>
    <xf numFmtId="0" fontId="2" fillId="0" borderId="0" xfId="0" applyFont="1"/>
    <xf numFmtId="170" fontId="46" fillId="0" borderId="14" xfId="300" applyNumberFormat="1" applyFont="1" applyBorder="1" applyAlignment="1">
      <alignment horizontal="left" vertical="center" wrapText="1"/>
    </xf>
    <xf numFmtId="0" fontId="38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left" vertical="center" wrapText="1" indent="1"/>
    </xf>
    <xf numFmtId="0" fontId="38" fillId="0" borderId="0" xfId="0" applyFont="1"/>
    <xf numFmtId="0" fontId="44" fillId="0" borderId="14" xfId="0" applyFont="1" applyBorder="1" applyAlignment="1"/>
    <xf numFmtId="170" fontId="0" fillId="0" borderId="14" xfId="300" applyNumberFormat="1" applyFont="1" applyBorder="1" applyAlignment="1">
      <alignment horizontal="right"/>
    </xf>
    <xf numFmtId="0" fontId="34" fillId="0" borderId="13" xfId="0" applyFont="1" applyBorder="1" applyAlignment="1">
      <alignment horizontal="left" vertical="center" wrapText="1" indent="2"/>
    </xf>
    <xf numFmtId="0" fontId="38" fillId="0" borderId="13" xfId="0" applyFont="1" applyBorder="1" applyAlignment="1">
      <alignment horizontal="left" vertical="center" wrapText="1" indent="3"/>
    </xf>
    <xf numFmtId="0" fontId="34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 indent="5"/>
    </xf>
    <xf numFmtId="0" fontId="36" fillId="0" borderId="13" xfId="0" applyFont="1" applyBorder="1" applyAlignment="1">
      <alignment horizontal="left" vertical="center" wrapText="1" indent="6"/>
    </xf>
    <xf numFmtId="0" fontId="36" fillId="0" borderId="13" xfId="0" applyFont="1" applyBorder="1" applyAlignment="1">
      <alignment horizontal="left" vertical="center" wrapText="1" indent="4"/>
    </xf>
    <xf numFmtId="170" fontId="0" fillId="0" borderId="0" xfId="30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41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42" fillId="25" borderId="0" xfId="199" applyFont="1" applyFill="1" applyAlignment="1">
      <alignment horizontal="center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42" fillId="25" borderId="0" xfId="199" applyFont="1" applyFill="1" applyAlignment="1">
      <alignment horizontal="center" vertical="center" wrapText="1"/>
    </xf>
    <xf numFmtId="170" fontId="36" fillId="0" borderId="13" xfId="300" applyNumberFormat="1" applyFont="1" applyBorder="1" applyAlignment="1">
      <alignment horizontal="center" vertical="center" wrapText="1"/>
    </xf>
    <xf numFmtId="170" fontId="44" fillId="0" borderId="13" xfId="30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01">
    <cellStyle name="_cash flows" xfId="2"/>
    <cellStyle name="_cash flows_TS 9 месяцев 2007" xfId="3"/>
    <cellStyle name="_TS 9 месяцев 2007" xfId="4"/>
    <cellStyle name="_TS 9 месяцев 2007 2" xfId="5"/>
    <cellStyle name="_Бюджет АО 2007 СВОД с корректировкой 2 полугодия на БК от 13.06.07 с КТТ изм" xfId="6"/>
    <cellStyle name="_Бюджет АО 2007 СВОД с корректировкой в книжку" xfId="7"/>
    <cellStyle name="_Информация по курсовой разнице ,процентам  СВОД  170407 2" xfId="8"/>
    <cellStyle name="_ТS 2006 КТЖ+АО айг" xfId="9"/>
    <cellStyle name="_ТS 2006 КТЖ+АО айг реклассы по займам" xfId="10"/>
    <cellStyle name="_ТS 2006 КТЖ+АО айг реклассы по займам_TS 9 месяцев 2007" xfId="11"/>
    <cellStyle name="_ТS 2006 КТЖ+АО айг реклассы по займам_TS 9 месяцев 2007 2" xfId="12"/>
    <cellStyle name="_ТS 2006 КТЖ+АО айг_TS 9 месяцев 2007" xfId="13"/>
    <cellStyle name="_ТS 2006 КТЖ+АО айг_TS 9 месяцев 2007 2" xfId="14"/>
    <cellStyle name="_ТS 2006 КТЖ+АО айг140406" xfId="15"/>
    <cellStyle name="_ТS 2006 КТЖ+АО айг140406_TS 9 месяцев 2007" xfId="16"/>
    <cellStyle name="_ТS 2006 КТЖ+АО айг140406_TS 9 месяцев 2007 2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 2" xfId="33"/>
    <cellStyle name="20% - Акцент4 3" xfId="34"/>
    <cellStyle name="20% - Акцент4 4" xfId="35"/>
    <cellStyle name="20% - Акцент4 5" xfId="36"/>
    <cellStyle name="20% - Акцент4 6" xfId="37"/>
    <cellStyle name="20% - Акцент5 2" xfId="38"/>
    <cellStyle name="20% - Акцент5 3" xfId="39"/>
    <cellStyle name="20% - Акцент5 4" xfId="40"/>
    <cellStyle name="20% - Акцент5 5" xfId="41"/>
    <cellStyle name="20% - Акцент5 6" xfId="42"/>
    <cellStyle name="20% - Акцент6 2" xfId="43"/>
    <cellStyle name="20% - Акцент6 3" xfId="44"/>
    <cellStyle name="20% - Акцент6 4" xfId="45"/>
    <cellStyle name="20% - Акцент6 5" xfId="46"/>
    <cellStyle name="20% - Акцент6 6" xfId="47"/>
    <cellStyle name="40% - Акцент1 2" xfId="48"/>
    <cellStyle name="40% - Акцент1 3" xfId="49"/>
    <cellStyle name="40% - Акцент1 4" xfId="50"/>
    <cellStyle name="40% - Акцент1 5" xfId="51"/>
    <cellStyle name="40% - Акцент1 6" xfId="52"/>
    <cellStyle name="40% - Акцент2 2" xfId="53"/>
    <cellStyle name="40% - Акцент2 3" xfId="54"/>
    <cellStyle name="40% - Акцент2 4" xfId="55"/>
    <cellStyle name="40% - Акцент2 5" xfId="56"/>
    <cellStyle name="40% - Акцент2 6" xfId="57"/>
    <cellStyle name="40% - Акцент3 2" xfId="58"/>
    <cellStyle name="40% - Акцент3 3" xfId="59"/>
    <cellStyle name="40% - Акцент3 4" xfId="60"/>
    <cellStyle name="40% - Акцент3 5" xfId="61"/>
    <cellStyle name="40% - Акцент3 6" xfId="62"/>
    <cellStyle name="40% - Акцент4 2" xfId="63"/>
    <cellStyle name="40% - Акцент4 3" xfId="64"/>
    <cellStyle name="40% - Акцент4 4" xfId="65"/>
    <cellStyle name="40% - Акцент4 5" xfId="66"/>
    <cellStyle name="40% - Акцент4 6" xfId="67"/>
    <cellStyle name="40% - Акцент5 2" xfId="68"/>
    <cellStyle name="40% - Акцент5 3" xfId="69"/>
    <cellStyle name="40% - Акцент5 4" xfId="70"/>
    <cellStyle name="40% - Акцент5 5" xfId="71"/>
    <cellStyle name="40% - Акцент5 6" xfId="72"/>
    <cellStyle name="40% - Акцент6 2" xfId="73"/>
    <cellStyle name="40% - Акцент6 3" xfId="74"/>
    <cellStyle name="40% - Акцент6 4" xfId="75"/>
    <cellStyle name="40% - Акцент6 5" xfId="76"/>
    <cellStyle name="40% - Акцент6 6" xfId="77"/>
    <cellStyle name="60% - Акцент1 2" xfId="78"/>
    <cellStyle name="60% - Акцент1 3" xfId="79"/>
    <cellStyle name="60% - Акцент1 4" xfId="80"/>
    <cellStyle name="60% - Акцент1 5" xfId="81"/>
    <cellStyle name="60% - Акцент1 6" xfId="82"/>
    <cellStyle name="60% - Акцент2 2" xfId="83"/>
    <cellStyle name="60% - Акцент2 3" xfId="84"/>
    <cellStyle name="60% - Акцент2 4" xfId="85"/>
    <cellStyle name="60% - Акцент2 5" xfId="86"/>
    <cellStyle name="60% - Акцент2 6" xfId="87"/>
    <cellStyle name="60% - Акцент3 2" xfId="88"/>
    <cellStyle name="60% - Акцент3 3" xfId="89"/>
    <cellStyle name="60% - Акцент3 4" xfId="90"/>
    <cellStyle name="60% - Акцент3 5" xfId="91"/>
    <cellStyle name="60% - Акцент3 6" xfId="92"/>
    <cellStyle name="60% - Акцент4 2" xfId="93"/>
    <cellStyle name="60% - Акцент4 3" xfId="94"/>
    <cellStyle name="60% - Акцент4 4" xfId="95"/>
    <cellStyle name="60% - Акцент4 5" xfId="96"/>
    <cellStyle name="60% - Акцент4 6" xfId="97"/>
    <cellStyle name="60% - Акцент5 2" xfId="98"/>
    <cellStyle name="60% - Акцент5 3" xfId="99"/>
    <cellStyle name="60% - Акцент5 4" xfId="100"/>
    <cellStyle name="60% - Акцент5 5" xfId="101"/>
    <cellStyle name="60% - Акцент5 6" xfId="102"/>
    <cellStyle name="60% - Акцент6 2" xfId="103"/>
    <cellStyle name="60% - Акцент6 3" xfId="104"/>
    <cellStyle name="60% - Акцент6 4" xfId="105"/>
    <cellStyle name="60% - Акцент6 5" xfId="106"/>
    <cellStyle name="60% - Акцент6 6" xfId="107"/>
    <cellStyle name="Comma [0] 2" xfId="108"/>
    <cellStyle name="Comma 2" xfId="109"/>
    <cellStyle name="Credit" xfId="110"/>
    <cellStyle name="Currency 2" xfId="111"/>
    <cellStyle name="Debit" xfId="112"/>
    <cellStyle name="Debit subtotal" xfId="113"/>
    <cellStyle name="Debit Total" xfId="114"/>
    <cellStyle name="Debit_TS 9 месяцев 2007" xfId="115"/>
    <cellStyle name="E&amp;Y House" xfId="116"/>
    <cellStyle name="Euro" xfId="117"/>
    <cellStyle name="Heading" xfId="118"/>
    <cellStyle name="Normal 2" xfId="119"/>
    <cellStyle name="Normal 2 2" xfId="120"/>
    <cellStyle name="Normal 3" xfId="121"/>
    <cellStyle name="Normal 4" xfId="122"/>
    <cellStyle name="Normal_2008 10 01 VSDS" xfId="123"/>
    <cellStyle name="Percent (0)" xfId="124"/>
    <cellStyle name="Style 1" xfId="125"/>
    <cellStyle name="Style 1 2" xfId="126"/>
    <cellStyle name="Style 2" xfId="127"/>
    <cellStyle name="Tickmark" xfId="128"/>
    <cellStyle name="Акцент1 2" xfId="129"/>
    <cellStyle name="Акцент1 3" xfId="130"/>
    <cellStyle name="Акцент1 4" xfId="131"/>
    <cellStyle name="Акцент1 5" xfId="132"/>
    <cellStyle name="Акцент1 6" xfId="133"/>
    <cellStyle name="Акцент2 2" xfId="134"/>
    <cellStyle name="Акцент2 3" xfId="135"/>
    <cellStyle name="Акцент2 4" xfId="136"/>
    <cellStyle name="Акцент2 5" xfId="137"/>
    <cellStyle name="Акцент2 6" xfId="138"/>
    <cellStyle name="Акцент3 2" xfId="139"/>
    <cellStyle name="Акцент3 3" xfId="140"/>
    <cellStyle name="Акцент3 4" xfId="141"/>
    <cellStyle name="Акцент3 5" xfId="142"/>
    <cellStyle name="Акцент3 6" xfId="143"/>
    <cellStyle name="Акцент4 2" xfId="144"/>
    <cellStyle name="Акцент4 3" xfId="145"/>
    <cellStyle name="Акцент4 4" xfId="146"/>
    <cellStyle name="Акцент4 5" xfId="147"/>
    <cellStyle name="Акцент4 6" xfId="148"/>
    <cellStyle name="Акцент5 2" xfId="149"/>
    <cellStyle name="Акцент5 3" xfId="150"/>
    <cellStyle name="Акцент5 4" xfId="151"/>
    <cellStyle name="Акцент5 5" xfId="152"/>
    <cellStyle name="Акцент5 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 2" xfId="159"/>
    <cellStyle name="Ввод  3" xfId="160"/>
    <cellStyle name="Ввод  4" xfId="161"/>
    <cellStyle name="Ввод  5" xfId="162"/>
    <cellStyle name="Ввод  6" xfId="163"/>
    <cellStyle name="Вывод 2" xfId="164"/>
    <cellStyle name="Вывод 3" xfId="165"/>
    <cellStyle name="Вывод 4" xfId="166"/>
    <cellStyle name="Вывод 5" xfId="167"/>
    <cellStyle name="Вывод 6" xfId="168"/>
    <cellStyle name="Вычисление 2" xfId="169"/>
    <cellStyle name="Вычисление 3" xfId="170"/>
    <cellStyle name="Вычисление 4" xfId="171"/>
    <cellStyle name="Вычисление 5" xfId="172"/>
    <cellStyle name="Вычисление 6" xfId="173"/>
    <cellStyle name="Заголовок 1 2" xfId="174"/>
    <cellStyle name="Заголовок 1 3" xfId="175"/>
    <cellStyle name="Заголовок 1 4" xfId="176"/>
    <cellStyle name="Заголовок 1 5" xfId="177"/>
    <cellStyle name="Заголовок 1 6" xfId="178"/>
    <cellStyle name="Заголовок 2 2" xfId="179"/>
    <cellStyle name="Заголовок 2 3" xfId="180"/>
    <cellStyle name="Заголовок 2 4" xfId="181"/>
    <cellStyle name="Заголовок 2 5" xfId="182"/>
    <cellStyle name="Заголовок 2 6" xfId="183"/>
    <cellStyle name="Заголовок 3 2" xfId="184"/>
    <cellStyle name="Заголовок 3 3" xfId="185"/>
    <cellStyle name="Заголовок 3 4" xfId="186"/>
    <cellStyle name="Заголовок 3 5" xfId="187"/>
    <cellStyle name="Заголовок 3 6" xfId="188"/>
    <cellStyle name="Заголовок 4 2" xfId="189"/>
    <cellStyle name="Заголовок 4 3" xfId="190"/>
    <cellStyle name="Заголовок 4 4" xfId="191"/>
    <cellStyle name="Заголовок 4 5" xfId="192"/>
    <cellStyle name="Заголовок 4 6" xfId="193"/>
    <cellStyle name="Итог 2" xfId="194"/>
    <cellStyle name="Итог 3" xfId="195"/>
    <cellStyle name="Итог 4" xfId="196"/>
    <cellStyle name="Итог 5" xfId="197"/>
    <cellStyle name="Итог 6" xfId="198"/>
    <cellStyle name="КАНДАГАЧ тел3-33-96" xfId="199"/>
    <cellStyle name="КАНДАГАЧ тел3-33-96 2" xfId="200"/>
    <cellStyle name="КАНДАГАЧ тел3-33-96 2 2" xfId="201"/>
    <cellStyle name="КАНДАГАЧ тел3-33-96 2 3" xfId="202"/>
    <cellStyle name="КАНДАГАЧ тел3-33-96 2_Изменение ставок Группа" xfId="203"/>
    <cellStyle name="КАНДАГАЧ тел3-33-96 3" xfId="204"/>
    <cellStyle name="КАНДАГАЧ тел3-33-96 3 2" xfId="205"/>
    <cellStyle name="КАНДАГАЧ тел3-33-96 6" xfId="206"/>
    <cellStyle name="КАНДАГАЧ тел3-33-96 7" xfId="207"/>
    <cellStyle name="КАНДАГАЧ тел3-33-96_17 " xfId="208"/>
    <cellStyle name="Контрольная ячейка 2" xfId="209"/>
    <cellStyle name="Контрольная ячейка 3" xfId="210"/>
    <cellStyle name="Контрольная ячейка 4" xfId="211"/>
    <cellStyle name="Контрольная ячейка 5" xfId="212"/>
    <cellStyle name="Контрольная ячейка 6" xfId="213"/>
    <cellStyle name="Название 2" xfId="214"/>
    <cellStyle name="Название 3" xfId="215"/>
    <cellStyle name="Название 4" xfId="216"/>
    <cellStyle name="Название 5" xfId="217"/>
    <cellStyle name="Название 6" xfId="218"/>
    <cellStyle name="Нейтральный 2" xfId="219"/>
    <cellStyle name="Нейтральный 3" xfId="220"/>
    <cellStyle name="Нейтральный 4" xfId="221"/>
    <cellStyle name="Нейтральный 5" xfId="222"/>
    <cellStyle name="Нейтральный 6" xfId="223"/>
    <cellStyle name="Обычный" xfId="0" builtinId="0"/>
    <cellStyle name="Обычный 10" xfId="224"/>
    <cellStyle name="Обычный 11" xfId="225"/>
    <cellStyle name="Обычный 12" xfId="226"/>
    <cellStyle name="Обычный 13" xfId="1"/>
    <cellStyle name="Обычный 14" xfId="227"/>
    <cellStyle name="Обычный 14 2" xfId="228"/>
    <cellStyle name="Обычный 2" xfId="229"/>
    <cellStyle name="Обычный 2 2" xfId="230"/>
    <cellStyle name="Обычный 2 3" xfId="231"/>
    <cellStyle name="Обычный 2 4" xfId="232"/>
    <cellStyle name="Обычный 2 5" xfId="233"/>
    <cellStyle name="Обычный 2 6" xfId="234"/>
    <cellStyle name="Обычный 3" xfId="235"/>
    <cellStyle name="Обычный 4" xfId="236"/>
    <cellStyle name="Обычный 5" xfId="237"/>
    <cellStyle name="Обычный 5 2" xfId="238"/>
    <cellStyle name="Обычный 6" xfId="239"/>
    <cellStyle name="Обычный 7" xfId="240"/>
    <cellStyle name="Обычный 8" xfId="241"/>
    <cellStyle name="Обычный 9" xfId="242"/>
    <cellStyle name="Плохой 2" xfId="243"/>
    <cellStyle name="Плохой 3" xfId="244"/>
    <cellStyle name="Плохой 4" xfId="245"/>
    <cellStyle name="Плохой 5" xfId="246"/>
    <cellStyle name="Плохой 6" xfId="247"/>
    <cellStyle name="Пояснение 2" xfId="248"/>
    <cellStyle name="Пояснение 3" xfId="249"/>
    <cellStyle name="Пояснение 4" xfId="250"/>
    <cellStyle name="Пояснение 5" xfId="251"/>
    <cellStyle name="Пояснение 6" xfId="252"/>
    <cellStyle name="Примечание 2" xfId="253"/>
    <cellStyle name="Примечание 3" xfId="254"/>
    <cellStyle name="Примечание 4" xfId="255"/>
    <cellStyle name="Примечание 5" xfId="256"/>
    <cellStyle name="Примечание 6" xfId="257"/>
    <cellStyle name="Примечание 7" xfId="258"/>
    <cellStyle name="Процентный 2" xfId="260"/>
    <cellStyle name="Процентный 3" xfId="261"/>
    <cellStyle name="Процентный 4" xfId="262"/>
    <cellStyle name="Процентный 5" xfId="263"/>
    <cellStyle name="Процентный 6" xfId="264"/>
    <cellStyle name="Процентный 7" xfId="259"/>
    <cellStyle name="Связанная ячейка 2" xfId="265"/>
    <cellStyle name="Связанная ячейка 3" xfId="266"/>
    <cellStyle name="Связанная ячейка 4" xfId="267"/>
    <cellStyle name="Связанная ячейка 5" xfId="268"/>
    <cellStyle name="Связанная ячейка 6" xfId="269"/>
    <cellStyle name="Стиль 1" xfId="270"/>
    <cellStyle name="Стиль 1 2" xfId="271"/>
    <cellStyle name="Стиль 1 3" xfId="272"/>
    <cellStyle name="Стиль 2" xfId="273"/>
    <cellStyle name="Текст предупреждения 2" xfId="274"/>
    <cellStyle name="Текст предупреждения 3" xfId="275"/>
    <cellStyle name="Текст предупреждения 4" xfId="276"/>
    <cellStyle name="Текст предупреждения 5" xfId="277"/>
    <cellStyle name="Текст предупреждения 6" xfId="278"/>
    <cellStyle name="Тысячи [0]" xfId="279"/>
    <cellStyle name="Тысячи [0] 2" xfId="280"/>
    <cellStyle name="Финансовый" xfId="300" builtinId="3"/>
    <cellStyle name="Финансовый [0] 2" xfId="282"/>
    <cellStyle name="Финансовый 2" xfId="283"/>
    <cellStyle name="Финансовый 2 2" xfId="284"/>
    <cellStyle name="Финансовый 2 3" xfId="285"/>
    <cellStyle name="Финансовый 2 4" xfId="286"/>
    <cellStyle name="Финансовый 2 5" xfId="287"/>
    <cellStyle name="Финансовый 2 6" xfId="288"/>
    <cellStyle name="Финансовый 3" xfId="289"/>
    <cellStyle name="Финансовый 4" xfId="290"/>
    <cellStyle name="Финансовый 5" xfId="291"/>
    <cellStyle name="Финансовый 6" xfId="281"/>
    <cellStyle name="Финансовый 7" xfId="297"/>
    <cellStyle name="Финансовый 8" xfId="298"/>
    <cellStyle name="Финансовый 9" xfId="299"/>
    <cellStyle name="Хороший 2" xfId="292"/>
    <cellStyle name="Хороший 3" xfId="293"/>
    <cellStyle name="Хороший 4" xfId="294"/>
    <cellStyle name="Хороший 5" xfId="295"/>
    <cellStyle name="Хороший 6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view="pageBreakPreview" zoomScale="85" zoomScaleNormal="100" zoomScaleSheetLayoutView="85" workbookViewId="0">
      <selection activeCell="A44" sqref="A44"/>
    </sheetView>
  </sheetViews>
  <sheetFormatPr defaultRowHeight="15" x14ac:dyDescent="0.25"/>
  <cols>
    <col min="1" max="1" width="73.28515625" customWidth="1"/>
    <col min="2" max="2" width="21.42578125" style="21" customWidth="1"/>
    <col min="3" max="3" width="19.140625" style="21" customWidth="1"/>
    <col min="4" max="5" width="12.5703125" bestFit="1" customWidth="1"/>
  </cols>
  <sheetData>
    <row r="1" spans="1:6" x14ac:dyDescent="0.25">
      <c r="A1" s="52" t="s">
        <v>35</v>
      </c>
      <c r="B1" s="52"/>
      <c r="C1" s="52"/>
    </row>
    <row r="2" spans="1:6" ht="34.5" customHeight="1" x14ac:dyDescent="0.25">
      <c r="A2" s="51" t="s">
        <v>87</v>
      </c>
      <c r="B2" s="51"/>
      <c r="C2" s="51"/>
      <c r="D2" s="2"/>
      <c r="E2" s="2"/>
      <c r="F2" s="2"/>
    </row>
    <row r="3" spans="1:6" ht="24" x14ac:dyDescent="0.25">
      <c r="A3" s="8"/>
      <c r="B3" s="15" t="s">
        <v>106</v>
      </c>
      <c r="C3" s="15" t="s">
        <v>107</v>
      </c>
    </row>
    <row r="4" spans="1:6" x14ac:dyDescent="0.25">
      <c r="A4" s="9" t="s">
        <v>0</v>
      </c>
      <c r="B4" s="22"/>
      <c r="C4" s="22"/>
    </row>
    <row r="5" spans="1:6" x14ac:dyDescent="0.25">
      <c r="A5" s="9" t="s">
        <v>91</v>
      </c>
      <c r="B5" s="22"/>
      <c r="C5" s="22"/>
    </row>
    <row r="6" spans="1:6" x14ac:dyDescent="0.25">
      <c r="A6" s="11" t="s">
        <v>2</v>
      </c>
      <c r="B6" s="24">
        <v>2286060572</v>
      </c>
      <c r="C6" s="24">
        <v>2228942130</v>
      </c>
    </row>
    <row r="7" spans="1:6" x14ac:dyDescent="0.25">
      <c r="A7" s="11" t="s">
        <v>3</v>
      </c>
      <c r="B7" s="24">
        <v>13946770</v>
      </c>
      <c r="C7" s="24">
        <v>12566300</v>
      </c>
    </row>
    <row r="8" spans="1:6" x14ac:dyDescent="0.25">
      <c r="A8" s="11" t="s">
        <v>92</v>
      </c>
      <c r="B8" s="24">
        <v>19491120</v>
      </c>
      <c r="C8" s="24">
        <v>16299164</v>
      </c>
    </row>
    <row r="9" spans="1:6" x14ac:dyDescent="0.25">
      <c r="A9" s="11" t="s">
        <v>93</v>
      </c>
      <c r="B9" s="24">
        <v>22539355</v>
      </c>
      <c r="C9" s="24">
        <v>21086452</v>
      </c>
    </row>
    <row r="10" spans="1:6" x14ac:dyDescent="0.25">
      <c r="A10" s="11" t="s">
        <v>4</v>
      </c>
      <c r="B10" s="24">
        <v>6785308</v>
      </c>
      <c r="C10" s="24">
        <v>6931262</v>
      </c>
    </row>
    <row r="11" spans="1:6" x14ac:dyDescent="0.25">
      <c r="A11" s="11" t="s">
        <v>31</v>
      </c>
      <c r="B11" s="24">
        <v>32907872</v>
      </c>
      <c r="C11" s="24">
        <v>23850672</v>
      </c>
    </row>
    <row r="12" spans="1:6" x14ac:dyDescent="0.25">
      <c r="A12" s="11" t="s">
        <v>1</v>
      </c>
      <c r="B12" s="24" t="s">
        <v>30</v>
      </c>
      <c r="C12" s="24">
        <v>4001783</v>
      </c>
    </row>
    <row r="13" spans="1:6" x14ac:dyDescent="0.25">
      <c r="A13" s="11" t="s">
        <v>5</v>
      </c>
      <c r="B13" s="24">
        <v>163347446</v>
      </c>
      <c r="C13" s="24">
        <v>172856718</v>
      </c>
    </row>
    <row r="14" spans="1:6" x14ac:dyDescent="0.25">
      <c r="A14" s="9" t="s">
        <v>94</v>
      </c>
      <c r="B14" s="25">
        <f>SUM(B6:B13)</f>
        <v>2545078443</v>
      </c>
      <c r="C14" s="25">
        <f>SUM(C6:C13)</f>
        <v>2486534481</v>
      </c>
    </row>
    <row r="15" spans="1:6" x14ac:dyDescent="0.25">
      <c r="A15" s="9" t="s">
        <v>6</v>
      </c>
      <c r="B15" s="23"/>
      <c r="C15" s="23"/>
    </row>
    <row r="16" spans="1:6" x14ac:dyDescent="0.25">
      <c r="A16" s="11" t="s">
        <v>7</v>
      </c>
      <c r="B16" s="24">
        <v>31472424</v>
      </c>
      <c r="C16" s="24">
        <v>34814915</v>
      </c>
    </row>
    <row r="17" spans="1:3" x14ac:dyDescent="0.25">
      <c r="A17" s="11" t="s">
        <v>8</v>
      </c>
      <c r="B17" s="24">
        <v>7554845</v>
      </c>
      <c r="C17" s="24">
        <v>7649242</v>
      </c>
    </row>
    <row r="18" spans="1:3" x14ac:dyDescent="0.25">
      <c r="A18" s="11" t="s">
        <v>9</v>
      </c>
      <c r="B18" s="24">
        <v>19799239</v>
      </c>
      <c r="C18" s="24">
        <v>38077081</v>
      </c>
    </row>
    <row r="19" spans="1:3" x14ac:dyDescent="0.25">
      <c r="A19" s="11" t="s">
        <v>1</v>
      </c>
      <c r="B19" s="24" t="s">
        <v>30</v>
      </c>
      <c r="C19" s="24">
        <v>676213</v>
      </c>
    </row>
    <row r="20" spans="1:3" x14ac:dyDescent="0.25">
      <c r="A20" s="11" t="s">
        <v>10</v>
      </c>
      <c r="B20" s="24">
        <v>2161027</v>
      </c>
      <c r="C20" s="24">
        <v>2129314</v>
      </c>
    </row>
    <row r="21" spans="1:3" x14ac:dyDescent="0.25">
      <c r="A21" s="11" t="s">
        <v>31</v>
      </c>
      <c r="B21" s="24">
        <v>30158259</v>
      </c>
      <c r="C21" s="24">
        <v>28997449</v>
      </c>
    </row>
    <row r="22" spans="1:3" x14ac:dyDescent="0.25">
      <c r="A22" s="11" t="s">
        <v>11</v>
      </c>
      <c r="B22" s="24">
        <v>2375577</v>
      </c>
      <c r="C22" s="24" t="s">
        <v>30</v>
      </c>
    </row>
    <row r="23" spans="1:3" x14ac:dyDescent="0.25">
      <c r="A23" s="11" t="s">
        <v>12</v>
      </c>
      <c r="B23" s="24">
        <v>83277929</v>
      </c>
      <c r="C23" s="24">
        <v>82005465</v>
      </c>
    </row>
    <row r="24" spans="1:3" x14ac:dyDescent="0.25">
      <c r="A24" s="11" t="s">
        <v>13</v>
      </c>
      <c r="B24" s="24">
        <v>58203116</v>
      </c>
      <c r="C24" s="24">
        <v>86552218</v>
      </c>
    </row>
    <row r="25" spans="1:3" x14ac:dyDescent="0.25">
      <c r="A25" s="11" t="s">
        <v>95</v>
      </c>
      <c r="B25" s="24">
        <v>876678</v>
      </c>
      <c r="C25" s="24">
        <v>734044</v>
      </c>
    </row>
    <row r="26" spans="1:3" ht="24" x14ac:dyDescent="0.25">
      <c r="A26" s="11" t="s">
        <v>96</v>
      </c>
      <c r="B26" s="24">
        <v>22249478</v>
      </c>
      <c r="C26" s="24">
        <v>67283089</v>
      </c>
    </row>
    <row r="27" spans="1:3" x14ac:dyDescent="0.25">
      <c r="A27" s="9" t="s">
        <v>97</v>
      </c>
      <c r="B27" s="25">
        <f>SUM(B16:B26)</f>
        <v>258128572</v>
      </c>
      <c r="C27" s="25">
        <f>SUM(C16:C26)</f>
        <v>348919030</v>
      </c>
    </row>
    <row r="28" spans="1:3" x14ac:dyDescent="0.25">
      <c r="A28" s="9" t="s">
        <v>98</v>
      </c>
      <c r="B28" s="25">
        <f>B14+B27</f>
        <v>2803207015</v>
      </c>
      <c r="C28" s="25">
        <f>C14+C27</f>
        <v>2835453511</v>
      </c>
    </row>
    <row r="29" spans="1:3" x14ac:dyDescent="0.25">
      <c r="A29" s="9" t="s">
        <v>14</v>
      </c>
      <c r="B29" s="24"/>
      <c r="C29" s="24"/>
    </row>
    <row r="30" spans="1:3" x14ac:dyDescent="0.25">
      <c r="A30" s="9" t="s">
        <v>15</v>
      </c>
      <c r="B30" s="24"/>
      <c r="C30" s="24"/>
    </row>
    <row r="31" spans="1:3" x14ac:dyDescent="0.25">
      <c r="A31" s="11" t="s">
        <v>16</v>
      </c>
      <c r="B31" s="24">
        <v>829520685</v>
      </c>
      <c r="C31" s="24">
        <v>793329985</v>
      </c>
    </row>
    <row r="32" spans="1:3" x14ac:dyDescent="0.25">
      <c r="A32" s="11" t="s">
        <v>17</v>
      </c>
      <c r="B32" s="24">
        <v>-727401</v>
      </c>
      <c r="C32" s="24">
        <v>-782574</v>
      </c>
    </row>
    <row r="33" spans="1:3" x14ac:dyDescent="0.25">
      <c r="A33" s="11" t="s">
        <v>36</v>
      </c>
      <c r="B33" s="24">
        <v>573976940</v>
      </c>
      <c r="C33" s="24">
        <v>600970019</v>
      </c>
    </row>
    <row r="34" spans="1:3" x14ac:dyDescent="0.25">
      <c r="A34" s="11" t="s">
        <v>99</v>
      </c>
      <c r="B34" s="25">
        <f>SUM(B31:B33)</f>
        <v>1402770224</v>
      </c>
      <c r="C34" s="25">
        <f>SUM(C31:C33)</f>
        <v>1393517430</v>
      </c>
    </row>
    <row r="35" spans="1:3" x14ac:dyDescent="0.25">
      <c r="A35" s="11" t="s">
        <v>100</v>
      </c>
      <c r="B35" s="24">
        <v>3995756</v>
      </c>
      <c r="C35" s="24">
        <v>16056277</v>
      </c>
    </row>
    <row r="36" spans="1:3" x14ac:dyDescent="0.25">
      <c r="A36" s="18" t="s">
        <v>18</v>
      </c>
      <c r="B36" s="25">
        <f>SUM(B34:B35)</f>
        <v>1406765980</v>
      </c>
      <c r="C36" s="25">
        <f>SUM(C34:C35)</f>
        <v>1409573707</v>
      </c>
    </row>
    <row r="37" spans="1:3" x14ac:dyDescent="0.25">
      <c r="A37" s="19" t="s">
        <v>19</v>
      </c>
      <c r="B37" s="24"/>
      <c r="C37" s="24"/>
    </row>
    <row r="38" spans="1:3" x14ac:dyDescent="0.25">
      <c r="A38" s="17" t="s">
        <v>20</v>
      </c>
      <c r="B38" s="24">
        <v>358087329</v>
      </c>
      <c r="C38" s="24">
        <v>355121763</v>
      </c>
    </row>
    <row r="39" spans="1:3" x14ac:dyDescent="0.25">
      <c r="A39" s="17" t="s">
        <v>21</v>
      </c>
      <c r="B39" s="24">
        <v>401448763</v>
      </c>
      <c r="C39" s="24">
        <v>453894049</v>
      </c>
    </row>
    <row r="40" spans="1:3" x14ac:dyDescent="0.25">
      <c r="A40" s="17" t="s">
        <v>22</v>
      </c>
      <c r="B40" s="24">
        <v>2466773</v>
      </c>
      <c r="C40" s="24">
        <v>2667615</v>
      </c>
    </row>
    <row r="41" spans="1:3" x14ac:dyDescent="0.25">
      <c r="A41" s="17" t="s">
        <v>32</v>
      </c>
      <c r="B41" s="24">
        <v>27736844</v>
      </c>
      <c r="C41" s="24">
        <v>27178832</v>
      </c>
    </row>
    <row r="42" spans="1:3" x14ac:dyDescent="0.25">
      <c r="A42" s="17" t="s">
        <v>101</v>
      </c>
      <c r="B42" s="24">
        <v>238914597</v>
      </c>
      <c r="C42" s="24">
        <v>240880392</v>
      </c>
    </row>
    <row r="43" spans="1:3" x14ac:dyDescent="0.25">
      <c r="A43" s="17" t="s">
        <v>102</v>
      </c>
      <c r="B43" s="24">
        <v>48601265</v>
      </c>
      <c r="C43" s="24">
        <v>48601265</v>
      </c>
    </row>
    <row r="44" spans="1:3" x14ac:dyDescent="0.25">
      <c r="A44" s="19" t="s">
        <v>103</v>
      </c>
      <c r="B44" s="25">
        <f>SUM(B38:B43)</f>
        <v>1077255571</v>
      </c>
      <c r="C44" s="25">
        <f>SUM(C38:C43)</f>
        <v>1128343916</v>
      </c>
    </row>
    <row r="45" spans="1:3" x14ac:dyDescent="0.25">
      <c r="A45" s="19" t="s">
        <v>23</v>
      </c>
      <c r="B45" s="24"/>
      <c r="C45" s="24"/>
    </row>
    <row r="46" spans="1:3" x14ac:dyDescent="0.25">
      <c r="A46" s="17" t="s">
        <v>20</v>
      </c>
      <c r="B46" s="24">
        <v>56829161</v>
      </c>
      <c r="C46" s="24">
        <v>42676856</v>
      </c>
    </row>
    <row r="47" spans="1:3" x14ac:dyDescent="0.25">
      <c r="A47" s="17" t="s">
        <v>24</v>
      </c>
      <c r="B47" s="24">
        <v>67302466</v>
      </c>
      <c r="C47" s="24">
        <v>3123566</v>
      </c>
    </row>
    <row r="48" spans="1:3" x14ac:dyDescent="0.25">
      <c r="A48" s="17" t="s">
        <v>25</v>
      </c>
      <c r="B48" s="24">
        <v>440455</v>
      </c>
      <c r="C48" s="24">
        <v>441902</v>
      </c>
    </row>
    <row r="49" spans="1:3" x14ac:dyDescent="0.25">
      <c r="A49" s="17" t="s">
        <v>33</v>
      </c>
      <c r="B49" s="24">
        <v>2977740</v>
      </c>
      <c r="C49" s="24">
        <v>2977924</v>
      </c>
    </row>
    <row r="50" spans="1:3" x14ac:dyDescent="0.25">
      <c r="A50" s="17" t="s">
        <v>26</v>
      </c>
      <c r="B50" s="24">
        <v>60535505</v>
      </c>
      <c r="C50" s="24">
        <v>91661881</v>
      </c>
    </row>
    <row r="51" spans="1:3" x14ac:dyDescent="0.25">
      <c r="A51" s="17" t="s">
        <v>104</v>
      </c>
      <c r="B51" s="24">
        <v>19489</v>
      </c>
      <c r="C51" s="24">
        <v>732921</v>
      </c>
    </row>
    <row r="52" spans="1:3" x14ac:dyDescent="0.25">
      <c r="A52" s="17" t="s">
        <v>34</v>
      </c>
      <c r="B52" s="24">
        <v>8132841</v>
      </c>
      <c r="C52" s="24">
        <v>8100811</v>
      </c>
    </row>
    <row r="53" spans="1:3" x14ac:dyDescent="0.25">
      <c r="A53" s="17" t="s">
        <v>102</v>
      </c>
      <c r="B53" s="24">
        <v>112556261</v>
      </c>
      <c r="C53" s="24">
        <v>114233062</v>
      </c>
    </row>
    <row r="54" spans="1:3" ht="24" x14ac:dyDescent="0.25">
      <c r="A54" s="17" t="s">
        <v>105</v>
      </c>
      <c r="B54" s="24">
        <v>10391546</v>
      </c>
      <c r="C54" s="24">
        <v>33586965</v>
      </c>
    </row>
    <row r="55" spans="1:3" x14ac:dyDescent="0.25">
      <c r="A55" s="19" t="s">
        <v>27</v>
      </c>
      <c r="B55" s="25">
        <f>SUM(B46:B54)</f>
        <v>319185464</v>
      </c>
      <c r="C55" s="25">
        <f>SUM(C46:C54)</f>
        <v>297535888</v>
      </c>
    </row>
    <row r="56" spans="1:3" x14ac:dyDescent="0.25">
      <c r="A56" s="19" t="s">
        <v>28</v>
      </c>
      <c r="B56" s="25">
        <f>B55+B44</f>
        <v>1396441035</v>
      </c>
      <c r="C56" s="25">
        <f>C55+C44</f>
        <v>1425879804</v>
      </c>
    </row>
    <row r="57" spans="1:3" x14ac:dyDescent="0.25">
      <c r="A57" s="19" t="s">
        <v>29</v>
      </c>
      <c r="B57" s="25">
        <f>B56+B36</f>
        <v>2803207015</v>
      </c>
      <c r="C57" s="25">
        <f>C56+C36</f>
        <v>2835453511</v>
      </c>
    </row>
    <row r="58" spans="1:3" x14ac:dyDescent="0.25">
      <c r="A58" s="7"/>
      <c r="B58" s="16"/>
      <c r="C58" s="16"/>
    </row>
    <row r="59" spans="1:3" x14ac:dyDescent="0.25">
      <c r="A59" s="7" t="s">
        <v>108</v>
      </c>
      <c r="B59" s="16"/>
      <c r="C59" s="16"/>
    </row>
    <row r="60" spans="1:3" ht="36" customHeight="1" x14ac:dyDescent="0.25">
      <c r="A60" s="28" t="s">
        <v>129</v>
      </c>
      <c r="B60" s="16"/>
      <c r="C60" s="32"/>
    </row>
    <row r="61" spans="1:3" s="31" customFormat="1" x14ac:dyDescent="0.25">
      <c r="A61" s="28" t="s">
        <v>130</v>
      </c>
      <c r="B61" s="29"/>
      <c r="C61" s="30" t="s">
        <v>48</v>
      </c>
    </row>
    <row r="62" spans="1:3" s="31" customFormat="1" x14ac:dyDescent="0.25">
      <c r="A62" s="28" t="s">
        <v>131</v>
      </c>
      <c r="B62" s="29"/>
      <c r="C62" s="30" t="s">
        <v>128</v>
      </c>
    </row>
    <row r="63" spans="1:3" s="31" customFormat="1" x14ac:dyDescent="0.25"/>
    <row r="64" spans="1:3" x14ac:dyDescent="0.25">
      <c r="A64" s="26" t="s">
        <v>132</v>
      </c>
      <c r="B64" s="16"/>
      <c r="C64" s="27" t="s">
        <v>109</v>
      </c>
    </row>
    <row r="65" spans="1:3" x14ac:dyDescent="0.25">
      <c r="A65" s="26"/>
      <c r="B65" s="26"/>
      <c r="C65" s="26"/>
    </row>
    <row r="66" spans="1:3" x14ac:dyDescent="0.25">
      <c r="A66" s="26"/>
      <c r="B66" s="26"/>
      <c r="C66" s="26"/>
    </row>
  </sheetData>
  <mergeCells count="2">
    <mergeCell ref="A2:C2"/>
    <mergeCell ref="A1:C1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view="pageBreakPreview" topLeftCell="A31" zoomScaleNormal="100" zoomScaleSheetLayoutView="100" workbookViewId="0">
      <selection activeCell="B57" sqref="B57"/>
    </sheetView>
  </sheetViews>
  <sheetFormatPr defaultColWidth="19.85546875" defaultRowHeight="15" x14ac:dyDescent="0.25"/>
  <cols>
    <col min="1" max="1" width="33.7109375" customWidth="1"/>
    <col min="2" max="2" width="18" style="21" customWidth="1"/>
    <col min="3" max="5" width="19.85546875" style="21"/>
  </cols>
  <sheetData>
    <row r="1" spans="1:5" x14ac:dyDescent="0.25">
      <c r="A1" s="52" t="s">
        <v>35</v>
      </c>
      <c r="B1" s="52"/>
      <c r="C1" s="52"/>
      <c r="D1" s="52"/>
      <c r="E1" s="52"/>
    </row>
    <row r="2" spans="1:5" ht="46.5" customHeight="1" x14ac:dyDescent="0.25">
      <c r="A2" s="55" t="s">
        <v>88</v>
      </c>
      <c r="B2" s="55"/>
      <c r="C2" s="55"/>
      <c r="D2" s="55"/>
      <c r="E2" s="55"/>
    </row>
    <row r="3" spans="1:5" ht="25.5" customHeight="1" x14ac:dyDescent="0.25">
      <c r="A3" s="53"/>
      <c r="B3" s="57" t="s">
        <v>181</v>
      </c>
      <c r="C3" s="57"/>
      <c r="D3" s="56" t="s">
        <v>182</v>
      </c>
      <c r="E3" s="56"/>
    </row>
    <row r="4" spans="1:5" x14ac:dyDescent="0.25">
      <c r="A4" s="54"/>
      <c r="B4" s="15" t="s">
        <v>110</v>
      </c>
      <c r="C4" s="15" t="s">
        <v>111</v>
      </c>
      <c r="D4" s="15" t="s">
        <v>110</v>
      </c>
      <c r="E4" s="15" t="s">
        <v>111</v>
      </c>
    </row>
    <row r="5" spans="1:5" x14ac:dyDescent="0.25">
      <c r="A5" s="10" t="s">
        <v>49</v>
      </c>
      <c r="B5" s="24"/>
      <c r="C5" s="24"/>
      <c r="D5" s="24"/>
      <c r="E5" s="24"/>
    </row>
    <row r="6" spans="1:5" x14ac:dyDescent="0.25">
      <c r="A6" s="10" t="s">
        <v>37</v>
      </c>
      <c r="B6" s="24"/>
      <c r="C6" s="24"/>
      <c r="D6" s="24"/>
      <c r="E6" s="24"/>
    </row>
    <row r="7" spans="1:5" x14ac:dyDescent="0.25">
      <c r="A7" s="13" t="s">
        <v>38</v>
      </c>
      <c r="B7" s="24">
        <v>145491548</v>
      </c>
      <c r="C7" s="24">
        <v>182346526</v>
      </c>
      <c r="D7" s="24">
        <v>291869431</v>
      </c>
      <c r="E7" s="24">
        <v>350252168</v>
      </c>
    </row>
    <row r="8" spans="1:5" x14ac:dyDescent="0.25">
      <c r="A8" s="13" t="s">
        <v>39</v>
      </c>
      <c r="B8" s="24">
        <v>17910000</v>
      </c>
      <c r="C8" s="24">
        <v>20078459</v>
      </c>
      <c r="D8" s="24">
        <v>33680179</v>
      </c>
      <c r="E8" s="24">
        <v>36637386</v>
      </c>
    </row>
    <row r="9" spans="1:5" x14ac:dyDescent="0.25">
      <c r="A9" s="13" t="s">
        <v>40</v>
      </c>
      <c r="B9" s="24">
        <v>5299471</v>
      </c>
      <c r="C9" s="24">
        <v>5999827</v>
      </c>
      <c r="D9" s="24">
        <v>11474677</v>
      </c>
      <c r="E9" s="24">
        <v>12324048</v>
      </c>
    </row>
    <row r="10" spans="1:5" x14ac:dyDescent="0.25">
      <c r="A10" s="13" t="s">
        <v>41</v>
      </c>
      <c r="B10" s="24">
        <v>8543171</v>
      </c>
      <c r="C10" s="24">
        <v>8598086</v>
      </c>
      <c r="D10" s="24">
        <v>16998953</v>
      </c>
      <c r="E10" s="24">
        <v>17268960</v>
      </c>
    </row>
    <row r="11" spans="1:5" x14ac:dyDescent="0.25">
      <c r="A11" s="10" t="s">
        <v>50</v>
      </c>
      <c r="B11" s="25">
        <f>SUM(B7:B10)</f>
        <v>177244190</v>
      </c>
      <c r="C11" s="25">
        <f t="shared" ref="C11:E11" si="0">SUM(C7:C10)</f>
        <v>217022898</v>
      </c>
      <c r="D11" s="25">
        <f t="shared" si="0"/>
        <v>354023240</v>
      </c>
      <c r="E11" s="25">
        <f t="shared" si="0"/>
        <v>416482562</v>
      </c>
    </row>
    <row r="12" spans="1:5" x14ac:dyDescent="0.25">
      <c r="A12" s="13" t="s">
        <v>42</v>
      </c>
      <c r="B12" s="24">
        <v>-151514558</v>
      </c>
      <c r="C12" s="24">
        <v>-157224319</v>
      </c>
      <c r="D12" s="24">
        <v>-301063413</v>
      </c>
      <c r="E12" s="24">
        <v>-305621148</v>
      </c>
    </row>
    <row r="13" spans="1:5" x14ac:dyDescent="0.25">
      <c r="A13" s="10" t="s">
        <v>43</v>
      </c>
      <c r="B13" s="25">
        <f>B11+B12</f>
        <v>25729632</v>
      </c>
      <c r="C13" s="25">
        <f t="shared" ref="C13:E13" si="1">C11+C12</f>
        <v>59798579</v>
      </c>
      <c r="D13" s="25">
        <f t="shared" si="1"/>
        <v>52959827</v>
      </c>
      <c r="E13" s="25">
        <f t="shared" si="1"/>
        <v>110861414</v>
      </c>
    </row>
    <row r="14" spans="1:5" x14ac:dyDescent="0.25">
      <c r="A14" s="13" t="s">
        <v>44</v>
      </c>
      <c r="B14" s="24">
        <v>-19158846</v>
      </c>
      <c r="C14" s="24">
        <v>-15423454</v>
      </c>
      <c r="D14" s="24">
        <v>-35146718</v>
      </c>
      <c r="E14" s="24">
        <v>-33651811</v>
      </c>
    </row>
    <row r="15" spans="1:5" x14ac:dyDescent="0.25">
      <c r="A15" s="13" t="s">
        <v>51</v>
      </c>
      <c r="B15" s="24">
        <v>-3636</v>
      </c>
      <c r="C15" s="24">
        <v>-4791</v>
      </c>
      <c r="D15" s="24">
        <v>-10022</v>
      </c>
      <c r="E15" s="24">
        <v>-10237</v>
      </c>
    </row>
    <row r="16" spans="1:5" x14ac:dyDescent="0.25">
      <c r="A16" s="13" t="s">
        <v>112</v>
      </c>
      <c r="B16" s="24">
        <v>-1325691</v>
      </c>
      <c r="C16" s="24">
        <v>-157971</v>
      </c>
      <c r="D16" s="24">
        <v>-1358191</v>
      </c>
      <c r="E16" s="24">
        <v>-251566</v>
      </c>
    </row>
    <row r="17" spans="1:5" x14ac:dyDescent="0.25">
      <c r="A17" s="13" t="s">
        <v>47</v>
      </c>
      <c r="B17" s="24">
        <v>877058</v>
      </c>
      <c r="C17" s="24">
        <v>267907</v>
      </c>
      <c r="D17" s="24">
        <v>970760</v>
      </c>
      <c r="E17" s="24">
        <v>557617</v>
      </c>
    </row>
    <row r="18" spans="1:5" x14ac:dyDescent="0.25">
      <c r="A18" s="13" t="s">
        <v>45</v>
      </c>
      <c r="B18" s="24">
        <v>1207446</v>
      </c>
      <c r="C18" s="24">
        <v>1559069</v>
      </c>
      <c r="D18" s="24">
        <v>2486141</v>
      </c>
      <c r="E18" s="24">
        <v>2709924</v>
      </c>
    </row>
    <row r="19" spans="1:5" x14ac:dyDescent="0.25">
      <c r="A19" s="13" t="s">
        <v>46</v>
      </c>
      <c r="B19" s="24">
        <v>-16606724</v>
      </c>
      <c r="C19" s="24">
        <v>-11319686</v>
      </c>
      <c r="D19" s="24">
        <v>-31192414</v>
      </c>
      <c r="E19" s="24">
        <v>-21930702</v>
      </c>
    </row>
    <row r="20" spans="1:5" x14ac:dyDescent="0.25">
      <c r="A20" s="13" t="s">
        <v>113</v>
      </c>
      <c r="B20" s="24">
        <v>-3933050</v>
      </c>
      <c r="C20" s="24">
        <v>-3680622</v>
      </c>
      <c r="D20" s="24">
        <v>-11237492</v>
      </c>
      <c r="E20" s="24">
        <v>-84101943</v>
      </c>
    </row>
    <row r="21" spans="1:5" ht="24" x14ac:dyDescent="0.25">
      <c r="A21" s="13" t="s">
        <v>114</v>
      </c>
      <c r="B21" s="24">
        <v>-162387</v>
      </c>
      <c r="C21" s="24">
        <v>-59187</v>
      </c>
      <c r="D21" s="24">
        <v>-68027</v>
      </c>
      <c r="E21" s="24">
        <v>-789822</v>
      </c>
    </row>
    <row r="22" spans="1:5" ht="24" x14ac:dyDescent="0.25">
      <c r="A22" s="13" t="s">
        <v>115</v>
      </c>
      <c r="B22" s="24">
        <v>187350</v>
      </c>
      <c r="C22" s="24">
        <v>992020</v>
      </c>
      <c r="D22" s="24">
        <v>336888</v>
      </c>
      <c r="E22" s="24">
        <v>955096</v>
      </c>
    </row>
    <row r="23" spans="1:5" ht="24" x14ac:dyDescent="0.25">
      <c r="A23" s="13" t="s">
        <v>53</v>
      </c>
      <c r="B23" s="24">
        <v>1193987</v>
      </c>
      <c r="C23" s="24">
        <v>400837</v>
      </c>
      <c r="D23" s="24">
        <v>1215814</v>
      </c>
      <c r="E23" s="24">
        <v>400837</v>
      </c>
    </row>
    <row r="24" spans="1:5" x14ac:dyDescent="0.25">
      <c r="A24" s="10" t="s">
        <v>116</v>
      </c>
      <c r="B24" s="25">
        <f>SUM(B13:B23)</f>
        <v>-11994861</v>
      </c>
      <c r="C24" s="25">
        <f>SUM(C13:C23)</f>
        <v>32372701</v>
      </c>
      <c r="D24" s="25">
        <f>SUM(D13:D23)</f>
        <v>-21043434</v>
      </c>
      <c r="E24" s="25">
        <f>SUM(E13:E23)</f>
        <v>-25251193</v>
      </c>
    </row>
    <row r="25" spans="1:5" ht="24" x14ac:dyDescent="0.25">
      <c r="A25" s="13" t="s">
        <v>117</v>
      </c>
      <c r="B25" s="24">
        <v>384972</v>
      </c>
      <c r="C25" s="24">
        <v>-5516229</v>
      </c>
      <c r="D25" s="24">
        <v>1630848</v>
      </c>
      <c r="E25" s="24">
        <v>5110045</v>
      </c>
    </row>
    <row r="26" spans="1:5" ht="24" x14ac:dyDescent="0.25">
      <c r="A26" s="10" t="s">
        <v>118</v>
      </c>
      <c r="B26" s="25">
        <f>B24+B25</f>
        <v>-11609889</v>
      </c>
      <c r="C26" s="25">
        <f>C24+C25</f>
        <v>26856472</v>
      </c>
      <c r="D26" s="25">
        <f>D24+D25</f>
        <v>-19412586</v>
      </c>
      <c r="E26" s="25">
        <f>E24+E25</f>
        <v>-20141148</v>
      </c>
    </row>
    <row r="27" spans="1:5" x14ac:dyDescent="0.25">
      <c r="A27" s="10" t="s">
        <v>52</v>
      </c>
      <c r="B27" s="24"/>
      <c r="C27" s="24"/>
      <c r="D27" s="24"/>
      <c r="E27" s="24"/>
    </row>
    <row r="28" spans="1:5" ht="24" x14ac:dyDescent="0.25">
      <c r="A28" s="13" t="s">
        <v>119</v>
      </c>
      <c r="B28" s="24">
        <v>-45822</v>
      </c>
      <c r="C28" s="24">
        <v>-1834820</v>
      </c>
      <c r="D28" s="24">
        <v>-983995</v>
      </c>
      <c r="E28" s="24">
        <v>-3204706</v>
      </c>
    </row>
    <row r="29" spans="1:5" x14ac:dyDescent="0.25">
      <c r="A29" s="10" t="s">
        <v>120</v>
      </c>
      <c r="B29" s="25">
        <f>B26+B28</f>
        <v>-11655711</v>
      </c>
      <c r="C29" s="25">
        <f>C26+C28</f>
        <v>25021652</v>
      </c>
      <c r="D29" s="25">
        <f>D26+D28</f>
        <v>-20396581</v>
      </c>
      <c r="E29" s="25">
        <f>E26+E28</f>
        <v>-23345854</v>
      </c>
    </row>
    <row r="30" spans="1:5" x14ac:dyDescent="0.25">
      <c r="A30" s="10"/>
      <c r="B30" s="24"/>
      <c r="C30" s="24"/>
      <c r="D30" s="24"/>
      <c r="E30" s="24"/>
    </row>
    <row r="31" spans="1:5" ht="48" x14ac:dyDescent="0.25">
      <c r="A31" s="10" t="s">
        <v>184</v>
      </c>
      <c r="B31" s="24"/>
      <c r="C31" s="24"/>
      <c r="D31" s="24"/>
      <c r="E31" s="24"/>
    </row>
    <row r="32" spans="1:5" ht="24" x14ac:dyDescent="0.25">
      <c r="A32" s="13" t="s">
        <v>121</v>
      </c>
      <c r="B32" s="24">
        <v>45903</v>
      </c>
      <c r="C32" s="24">
        <v>30337</v>
      </c>
      <c r="D32" s="24">
        <v>55173</v>
      </c>
      <c r="E32" s="24">
        <v>325512</v>
      </c>
    </row>
    <row r="33" spans="1:5" ht="24" x14ac:dyDescent="0.25">
      <c r="A33" s="34" t="s">
        <v>122</v>
      </c>
      <c r="B33" s="25">
        <f>B29+B32</f>
        <v>-11609808</v>
      </c>
      <c r="C33" s="25">
        <f>C29+C32</f>
        <v>25051989</v>
      </c>
      <c r="D33" s="25">
        <f>D29+D32</f>
        <v>-20341408</v>
      </c>
      <c r="E33" s="25">
        <f>E29+E32</f>
        <v>-23020342</v>
      </c>
    </row>
    <row r="34" spans="1:5" x14ac:dyDescent="0.25">
      <c r="A34" s="10"/>
      <c r="B34" s="24"/>
      <c r="C34" s="24"/>
      <c r="D34" s="24"/>
      <c r="E34" s="24"/>
    </row>
    <row r="35" spans="1:5" x14ac:dyDescent="0.25">
      <c r="A35" s="10" t="s">
        <v>123</v>
      </c>
      <c r="B35" s="24"/>
      <c r="C35" s="24"/>
      <c r="D35" s="24"/>
      <c r="E35" s="24"/>
    </row>
    <row r="36" spans="1:5" x14ac:dyDescent="0.25">
      <c r="A36" s="13" t="s">
        <v>54</v>
      </c>
      <c r="B36" s="24">
        <v>-11931127</v>
      </c>
      <c r="C36" s="24">
        <v>24289251</v>
      </c>
      <c r="D36" s="24">
        <v>-21518487</v>
      </c>
      <c r="E36" s="24">
        <v>-25224648</v>
      </c>
    </row>
    <row r="37" spans="1:5" x14ac:dyDescent="0.25">
      <c r="A37" s="13" t="s">
        <v>124</v>
      </c>
      <c r="B37" s="24">
        <v>275416</v>
      </c>
      <c r="C37" s="24">
        <v>732401</v>
      </c>
      <c r="D37" s="24">
        <v>1121906</v>
      </c>
      <c r="E37" s="24">
        <v>1878794</v>
      </c>
    </row>
    <row r="38" spans="1:5" x14ac:dyDescent="0.25">
      <c r="A38" s="13"/>
      <c r="B38" s="24"/>
      <c r="C38" s="24"/>
      <c r="D38" s="24"/>
      <c r="E38" s="24"/>
    </row>
    <row r="39" spans="1:5" ht="24" x14ac:dyDescent="0.25">
      <c r="A39" s="10" t="s">
        <v>125</v>
      </c>
      <c r="B39" s="24"/>
      <c r="C39" s="24"/>
      <c r="D39" s="24"/>
      <c r="E39" s="24"/>
    </row>
    <row r="40" spans="1:5" x14ac:dyDescent="0.25">
      <c r="A40" s="13" t="s">
        <v>54</v>
      </c>
      <c r="B40" s="24">
        <v>-11885224</v>
      </c>
      <c r="C40" s="24">
        <v>24319588</v>
      </c>
      <c r="D40" s="24">
        <v>-21463314</v>
      </c>
      <c r="E40" s="24">
        <v>-24899136</v>
      </c>
    </row>
    <row r="41" spans="1:5" x14ac:dyDescent="0.25">
      <c r="A41" s="13" t="s">
        <v>124</v>
      </c>
      <c r="B41" s="24">
        <v>275416</v>
      </c>
      <c r="C41" s="24">
        <v>732401</v>
      </c>
      <c r="D41" s="24">
        <v>1121906</v>
      </c>
      <c r="E41" s="24">
        <v>1878794</v>
      </c>
    </row>
    <row r="42" spans="1:5" x14ac:dyDescent="0.25">
      <c r="A42" s="10"/>
      <c r="B42" s="24"/>
      <c r="C42" s="24"/>
      <c r="D42" s="24"/>
      <c r="E42" s="24"/>
    </row>
    <row r="43" spans="1:5" ht="36" x14ac:dyDescent="0.25">
      <c r="A43" s="10" t="s">
        <v>126</v>
      </c>
      <c r="B43" s="24">
        <v>-24</v>
      </c>
      <c r="C43" s="24">
        <v>49</v>
      </c>
      <c r="D43" s="24">
        <v>-44</v>
      </c>
      <c r="E43" s="24">
        <v>-51</v>
      </c>
    </row>
    <row r="44" spans="1:5" ht="24" x14ac:dyDescent="0.25">
      <c r="A44" s="10" t="s">
        <v>127</v>
      </c>
      <c r="B44" s="24">
        <v>-24</v>
      </c>
      <c r="C44" s="24">
        <v>53</v>
      </c>
      <c r="D44" s="24">
        <v>-42</v>
      </c>
      <c r="E44" s="24">
        <v>-45</v>
      </c>
    </row>
    <row r="45" spans="1:5" x14ac:dyDescent="0.25">
      <c r="A45" s="35" t="s">
        <v>183</v>
      </c>
    </row>
    <row r="47" spans="1:5" x14ac:dyDescent="0.25">
      <c r="A47" s="7" t="s">
        <v>108</v>
      </c>
      <c r="B47" s="16"/>
      <c r="C47" s="16"/>
    </row>
    <row r="48" spans="1:5" ht="32.25" customHeight="1" x14ac:dyDescent="0.25">
      <c r="A48" s="28" t="s">
        <v>191</v>
      </c>
      <c r="B48" s="16"/>
      <c r="C48" s="36"/>
      <c r="E48" s="37"/>
    </row>
    <row r="49" spans="1:5" x14ac:dyDescent="0.25">
      <c r="A49" s="28" t="s">
        <v>185</v>
      </c>
      <c r="B49" s="29"/>
      <c r="C49" s="28" t="s">
        <v>188</v>
      </c>
      <c r="E49" s="30" t="s">
        <v>48</v>
      </c>
    </row>
    <row r="50" spans="1:5" x14ac:dyDescent="0.25">
      <c r="A50" s="28" t="s">
        <v>186</v>
      </c>
      <c r="B50" s="29"/>
      <c r="C50" s="28" t="s">
        <v>189</v>
      </c>
      <c r="E50" s="30" t="s">
        <v>128</v>
      </c>
    </row>
    <row r="51" spans="1:5" x14ac:dyDescent="0.25">
      <c r="A51" s="31"/>
      <c r="B51" s="31"/>
      <c r="C51" s="31"/>
      <c r="E51" s="31"/>
    </row>
    <row r="52" spans="1:5" x14ac:dyDescent="0.25">
      <c r="A52" s="26" t="s">
        <v>187</v>
      </c>
      <c r="B52" s="16"/>
      <c r="C52" s="26" t="s">
        <v>190</v>
      </c>
      <c r="E52" s="27" t="s">
        <v>109</v>
      </c>
    </row>
  </sheetData>
  <mergeCells count="5">
    <mergeCell ref="A3:A4"/>
    <mergeCell ref="A2:E2"/>
    <mergeCell ref="D3:E3"/>
    <mergeCell ref="B3:C3"/>
    <mergeCell ref="A1:E1"/>
  </mergeCells>
  <pageMargins left="0.7" right="0.7" top="0.75" bottom="0.75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view="pageBreakPreview" topLeftCell="A58" zoomScale="60" zoomScaleNormal="100" workbookViewId="0">
      <selection activeCell="A107" sqref="A107"/>
    </sheetView>
  </sheetViews>
  <sheetFormatPr defaultRowHeight="15" x14ac:dyDescent="0.25"/>
  <cols>
    <col min="1" max="1" width="68.5703125" customWidth="1"/>
    <col min="2" max="2" width="14.140625" style="5" customWidth="1"/>
    <col min="3" max="3" width="17.85546875" customWidth="1"/>
  </cols>
  <sheetData>
    <row r="1" spans="1:3" x14ac:dyDescent="0.25">
      <c r="A1" s="60" t="s">
        <v>35</v>
      </c>
      <c r="B1" s="60"/>
      <c r="C1" s="60"/>
    </row>
    <row r="2" spans="1:3" ht="50.25" customHeight="1" x14ac:dyDescent="0.25">
      <c r="A2" s="58" t="s">
        <v>89</v>
      </c>
      <c r="B2" s="58"/>
      <c r="C2" s="58"/>
    </row>
    <row r="4" spans="1:3" ht="26.25" customHeight="1" x14ac:dyDescent="0.25">
      <c r="A4" s="59"/>
      <c r="B4" s="59" t="s">
        <v>192</v>
      </c>
      <c r="C4" s="59"/>
    </row>
    <row r="5" spans="1:3" x14ac:dyDescent="0.25">
      <c r="A5" s="59"/>
      <c r="B5" s="8" t="s">
        <v>110</v>
      </c>
      <c r="C5" s="8" t="s">
        <v>133</v>
      </c>
    </row>
    <row r="6" spans="1:3" x14ac:dyDescent="0.25">
      <c r="A6" s="19" t="s">
        <v>55</v>
      </c>
      <c r="B6" s="33"/>
      <c r="C6" s="33"/>
    </row>
    <row r="7" spans="1:3" x14ac:dyDescent="0.25">
      <c r="A7" s="12" t="s">
        <v>134</v>
      </c>
      <c r="B7" s="24">
        <v>-20396581</v>
      </c>
      <c r="C7" s="24">
        <v>-23345854</v>
      </c>
    </row>
    <row r="8" spans="1:3" ht="24" x14ac:dyDescent="0.25">
      <c r="A8" s="38" t="s">
        <v>135</v>
      </c>
      <c r="B8" s="24">
        <v>-880148</v>
      </c>
      <c r="C8" s="24">
        <v>-4404994</v>
      </c>
    </row>
    <row r="9" spans="1:3" x14ac:dyDescent="0.25">
      <c r="A9" s="12"/>
      <c r="B9" s="24"/>
      <c r="C9" s="24"/>
    </row>
    <row r="10" spans="1:3" x14ac:dyDescent="0.25">
      <c r="A10" s="12" t="s">
        <v>136</v>
      </c>
      <c r="B10" s="24"/>
      <c r="C10" s="24"/>
    </row>
    <row r="11" spans="1:3" x14ac:dyDescent="0.25">
      <c r="A11" s="13" t="s">
        <v>137</v>
      </c>
      <c r="B11" s="24">
        <v>54027307</v>
      </c>
      <c r="C11" s="24">
        <v>49097118</v>
      </c>
    </row>
    <row r="12" spans="1:3" x14ac:dyDescent="0.25">
      <c r="A12" s="13" t="s">
        <v>46</v>
      </c>
      <c r="B12" s="24">
        <v>31398663</v>
      </c>
      <c r="C12" s="24">
        <v>22271549</v>
      </c>
    </row>
    <row r="13" spans="1:3" x14ac:dyDescent="0.25">
      <c r="A13" s="13" t="s">
        <v>61</v>
      </c>
      <c r="B13" s="24">
        <v>400000</v>
      </c>
      <c r="C13" s="24">
        <v>326500</v>
      </c>
    </row>
    <row r="14" spans="1:3" x14ac:dyDescent="0.25">
      <c r="A14" s="13" t="s">
        <v>138</v>
      </c>
      <c r="B14" s="24">
        <v>407969</v>
      </c>
      <c r="C14" s="24">
        <v>-24130</v>
      </c>
    </row>
    <row r="15" spans="1:3" x14ac:dyDescent="0.25">
      <c r="A15" s="13" t="s">
        <v>62</v>
      </c>
      <c r="B15" s="24">
        <v>1358191</v>
      </c>
      <c r="C15" s="24">
        <v>251566</v>
      </c>
    </row>
    <row r="16" spans="1:3" x14ac:dyDescent="0.25">
      <c r="A16" s="13" t="s">
        <v>139</v>
      </c>
      <c r="B16" s="24">
        <v>556319</v>
      </c>
      <c r="C16" s="24">
        <v>-27105</v>
      </c>
    </row>
    <row r="17" spans="1:3" x14ac:dyDescent="0.25">
      <c r="A17" s="13" t="s">
        <v>45</v>
      </c>
      <c r="B17" s="24">
        <v>-2528311</v>
      </c>
      <c r="C17" s="24">
        <v>-2900656</v>
      </c>
    </row>
    <row r="18" spans="1:3" x14ac:dyDescent="0.25">
      <c r="A18" s="13" t="s">
        <v>140</v>
      </c>
      <c r="B18" s="24">
        <v>1176100</v>
      </c>
      <c r="C18" s="24">
        <v>938358</v>
      </c>
    </row>
    <row r="19" spans="1:3" x14ac:dyDescent="0.25">
      <c r="A19" s="39" t="s">
        <v>141</v>
      </c>
      <c r="B19" s="24">
        <v>68027</v>
      </c>
      <c r="C19" s="24">
        <v>789822</v>
      </c>
    </row>
    <row r="20" spans="1:3" x14ac:dyDescent="0.25">
      <c r="A20" s="39" t="s">
        <v>142</v>
      </c>
      <c r="B20" s="24">
        <v>-336888</v>
      </c>
      <c r="C20" s="24">
        <v>-955096</v>
      </c>
    </row>
    <row r="21" spans="1:3" ht="24" x14ac:dyDescent="0.25">
      <c r="A21" s="13" t="s">
        <v>63</v>
      </c>
      <c r="B21" s="24">
        <v>-30915</v>
      </c>
      <c r="C21" s="24">
        <v>-29385</v>
      </c>
    </row>
    <row r="22" spans="1:3" x14ac:dyDescent="0.25">
      <c r="A22" s="13" t="s">
        <v>64</v>
      </c>
      <c r="B22" s="24">
        <v>2793234</v>
      </c>
      <c r="C22" s="24">
        <v>2583471</v>
      </c>
    </row>
    <row r="23" spans="1:3" x14ac:dyDescent="0.25">
      <c r="A23" s="13" t="s">
        <v>143</v>
      </c>
      <c r="B23" s="24">
        <v>-394731</v>
      </c>
      <c r="C23" s="24">
        <v>-32596</v>
      </c>
    </row>
    <row r="24" spans="1:3" x14ac:dyDescent="0.25">
      <c r="A24" s="13" t="s">
        <v>113</v>
      </c>
      <c r="B24" s="24">
        <v>11196728</v>
      </c>
      <c r="C24" s="24">
        <v>84620315</v>
      </c>
    </row>
    <row r="25" spans="1:3" x14ac:dyDescent="0.25">
      <c r="A25" s="13" t="s">
        <v>53</v>
      </c>
      <c r="B25" s="24">
        <v>-1215814</v>
      </c>
      <c r="C25" s="24">
        <v>-400837</v>
      </c>
    </row>
    <row r="26" spans="1:3" ht="24" x14ac:dyDescent="0.25">
      <c r="A26" s="13" t="s">
        <v>144</v>
      </c>
      <c r="B26" s="24">
        <v>-1144283</v>
      </c>
      <c r="C26" s="24" t="s">
        <v>30</v>
      </c>
    </row>
    <row r="27" spans="1:3" x14ac:dyDescent="0.25">
      <c r="A27" s="13" t="s">
        <v>145</v>
      </c>
      <c r="B27" s="24">
        <v>-511220</v>
      </c>
      <c r="C27" s="24">
        <v>-17175</v>
      </c>
    </row>
    <row r="28" spans="1:3" x14ac:dyDescent="0.25">
      <c r="A28" s="40"/>
      <c r="B28" s="25"/>
      <c r="C28" s="25"/>
    </row>
    <row r="29" spans="1:3" x14ac:dyDescent="0.25">
      <c r="A29" s="13" t="s">
        <v>146</v>
      </c>
      <c r="B29" s="24">
        <v>1909984</v>
      </c>
      <c r="C29" s="24">
        <v>-1672260</v>
      </c>
    </row>
    <row r="30" spans="1:3" x14ac:dyDescent="0.25">
      <c r="A30" s="13" t="s">
        <v>65</v>
      </c>
      <c r="B30" s="24">
        <v>-1030108</v>
      </c>
      <c r="C30" s="24">
        <v>-675740</v>
      </c>
    </row>
    <row r="31" spans="1:3" ht="24" x14ac:dyDescent="0.25">
      <c r="A31" s="13" t="s">
        <v>66</v>
      </c>
      <c r="B31" s="24">
        <v>-6638427</v>
      </c>
      <c r="C31" s="24">
        <v>-9114758</v>
      </c>
    </row>
    <row r="32" spans="1:3" x14ac:dyDescent="0.25">
      <c r="A32" s="13" t="s">
        <v>147</v>
      </c>
      <c r="B32" s="24">
        <v>-51146108</v>
      </c>
      <c r="C32" s="24">
        <v>-7554199</v>
      </c>
    </row>
    <row r="33" spans="1:3" x14ac:dyDescent="0.25">
      <c r="A33" s="13" t="s">
        <v>148</v>
      </c>
      <c r="B33" s="24">
        <v>12130789</v>
      </c>
      <c r="C33" s="24">
        <v>7341154</v>
      </c>
    </row>
    <row r="34" spans="1:3" x14ac:dyDescent="0.25">
      <c r="A34" s="13" t="s">
        <v>67</v>
      </c>
      <c r="B34" s="24">
        <v>-11284935</v>
      </c>
      <c r="C34" s="24">
        <v>-8540691</v>
      </c>
    </row>
    <row r="35" spans="1:3" x14ac:dyDescent="0.25">
      <c r="A35" s="13" t="s">
        <v>68</v>
      </c>
      <c r="B35" s="24">
        <v>-607500</v>
      </c>
      <c r="C35" s="24">
        <v>-406954</v>
      </c>
    </row>
    <row r="36" spans="1:3" x14ac:dyDescent="0.25">
      <c r="A36" s="13" t="s">
        <v>69</v>
      </c>
      <c r="B36" s="24" t="s">
        <v>30</v>
      </c>
      <c r="C36" s="24">
        <v>500</v>
      </c>
    </row>
    <row r="37" spans="1:3" x14ac:dyDescent="0.25">
      <c r="A37" s="38" t="s">
        <v>70</v>
      </c>
      <c r="B37" s="25">
        <f>SUM(B7:B36)</f>
        <v>19277342</v>
      </c>
      <c r="C37" s="25">
        <f>SUM(C7:C36)</f>
        <v>108117923</v>
      </c>
    </row>
    <row r="38" spans="1:3" x14ac:dyDescent="0.25">
      <c r="A38" s="38"/>
      <c r="B38" s="6"/>
      <c r="C38" s="1"/>
    </row>
    <row r="39" spans="1:3" x14ac:dyDescent="0.25">
      <c r="A39" s="38" t="s">
        <v>71</v>
      </c>
      <c r="B39" s="24">
        <v>-25600334</v>
      </c>
      <c r="C39" s="24">
        <v>-13719726</v>
      </c>
    </row>
    <row r="40" spans="1:3" x14ac:dyDescent="0.25">
      <c r="A40" s="38" t="s">
        <v>72</v>
      </c>
      <c r="B40" s="24">
        <v>2389807</v>
      </c>
      <c r="C40" s="24">
        <v>1937933</v>
      </c>
    </row>
    <row r="41" spans="1:3" x14ac:dyDescent="0.25">
      <c r="A41" s="38" t="s">
        <v>73</v>
      </c>
      <c r="B41" s="24">
        <v>-1755101</v>
      </c>
      <c r="C41" s="24">
        <v>-1792578</v>
      </c>
    </row>
    <row r="42" spans="1:3" x14ac:dyDescent="0.25">
      <c r="A42" s="41"/>
      <c r="B42" s="24"/>
      <c r="C42" s="24"/>
    </row>
    <row r="43" spans="1:3" ht="24" x14ac:dyDescent="0.25">
      <c r="A43" s="42" t="s">
        <v>193</v>
      </c>
      <c r="B43" s="25">
        <f>B37+B39+B40+B41</f>
        <v>-5688286</v>
      </c>
      <c r="C43" s="25">
        <f>C37+C39+C40+C41</f>
        <v>94543552</v>
      </c>
    </row>
    <row r="44" spans="1:3" x14ac:dyDescent="0.25">
      <c r="A44" s="42"/>
      <c r="B44" s="24"/>
      <c r="C44" s="24"/>
    </row>
    <row r="45" spans="1:3" x14ac:dyDescent="0.25">
      <c r="A45" s="19" t="s">
        <v>149</v>
      </c>
      <c r="B45" s="24"/>
      <c r="C45" s="24"/>
    </row>
    <row r="46" spans="1:3" x14ac:dyDescent="0.25">
      <c r="A46" s="13" t="s">
        <v>56</v>
      </c>
      <c r="B46" s="24">
        <v>-84081632</v>
      </c>
      <c r="C46" s="24">
        <v>-129240466</v>
      </c>
    </row>
    <row r="47" spans="1:3" x14ac:dyDescent="0.25">
      <c r="A47" s="13" t="s">
        <v>57</v>
      </c>
      <c r="B47" s="24">
        <v>-523044</v>
      </c>
      <c r="C47" s="24">
        <v>-265483</v>
      </c>
    </row>
    <row r="48" spans="1:3" x14ac:dyDescent="0.25">
      <c r="A48" s="13" t="s">
        <v>150</v>
      </c>
      <c r="B48" s="24">
        <v>48818</v>
      </c>
      <c r="C48" s="24">
        <v>328625</v>
      </c>
    </row>
    <row r="49" spans="1:3" x14ac:dyDescent="0.25">
      <c r="A49" s="13" t="s">
        <v>85</v>
      </c>
      <c r="B49" s="24" t="s">
        <v>30</v>
      </c>
      <c r="C49" s="24">
        <v>-239988</v>
      </c>
    </row>
    <row r="50" spans="1:3" ht="24" x14ac:dyDescent="0.25">
      <c r="A50" s="13" t="s">
        <v>86</v>
      </c>
      <c r="B50" s="24">
        <v>-500</v>
      </c>
      <c r="C50" s="24">
        <v>44649</v>
      </c>
    </row>
    <row r="51" spans="1:3" x14ac:dyDescent="0.25">
      <c r="A51" s="13" t="s">
        <v>74</v>
      </c>
      <c r="B51" s="24">
        <v>-3259983</v>
      </c>
      <c r="C51" s="24">
        <v>-8904891</v>
      </c>
    </row>
    <row r="52" spans="1:3" x14ac:dyDescent="0.25">
      <c r="A52" s="13" t="s">
        <v>75</v>
      </c>
      <c r="B52" s="24">
        <v>-30370014</v>
      </c>
      <c r="C52" s="24">
        <v>-26989261</v>
      </c>
    </row>
    <row r="53" spans="1:3" x14ac:dyDescent="0.25">
      <c r="A53" s="13" t="s">
        <v>76</v>
      </c>
      <c r="B53" s="24">
        <v>48843938</v>
      </c>
      <c r="C53" s="24">
        <v>21328852</v>
      </c>
    </row>
    <row r="54" spans="1:3" x14ac:dyDescent="0.25">
      <c r="A54" s="13" t="s">
        <v>151</v>
      </c>
      <c r="B54" s="24">
        <v>-2626000</v>
      </c>
      <c r="C54" s="24" t="s">
        <v>30</v>
      </c>
    </row>
    <row r="55" spans="1:3" x14ac:dyDescent="0.25">
      <c r="A55" s="13" t="s">
        <v>152</v>
      </c>
      <c r="B55" s="24">
        <v>8469733</v>
      </c>
      <c r="C55" s="24">
        <v>446683</v>
      </c>
    </row>
    <row r="56" spans="1:3" x14ac:dyDescent="0.25">
      <c r="A56" s="13"/>
      <c r="B56" s="24"/>
      <c r="C56" s="24"/>
    </row>
    <row r="57" spans="1:3" ht="24" x14ac:dyDescent="0.25">
      <c r="A57" s="42" t="s">
        <v>153</v>
      </c>
      <c r="B57" s="25">
        <f>SUM(B46:B55)</f>
        <v>-63498684</v>
      </c>
      <c r="C57" s="25">
        <f>SUM(C46:C55)</f>
        <v>-143491280</v>
      </c>
    </row>
    <row r="58" spans="1:3" x14ac:dyDescent="0.25">
      <c r="A58" s="42"/>
      <c r="B58" s="24"/>
      <c r="C58" s="24"/>
    </row>
    <row r="59" spans="1:3" x14ac:dyDescent="0.25">
      <c r="A59" s="19" t="s">
        <v>154</v>
      </c>
      <c r="B59" s="24"/>
      <c r="C59" s="24"/>
    </row>
    <row r="60" spans="1:3" x14ac:dyDescent="0.25">
      <c r="A60" s="13" t="s">
        <v>58</v>
      </c>
      <c r="B60" s="24">
        <v>36190750</v>
      </c>
      <c r="C60" s="24">
        <v>54500000</v>
      </c>
    </row>
    <row r="61" spans="1:3" x14ac:dyDescent="0.25">
      <c r="A61" s="39" t="s">
        <v>155</v>
      </c>
      <c r="B61" s="24" t="s">
        <v>30</v>
      </c>
      <c r="C61" s="24">
        <v>58253270</v>
      </c>
    </row>
    <row r="62" spans="1:3" x14ac:dyDescent="0.25">
      <c r="A62" s="13" t="s">
        <v>77</v>
      </c>
      <c r="B62" s="24">
        <v>41768555</v>
      </c>
      <c r="C62" s="24">
        <v>8312498</v>
      </c>
    </row>
    <row r="63" spans="1:3" x14ac:dyDescent="0.25">
      <c r="A63" s="13" t="s">
        <v>78</v>
      </c>
      <c r="B63" s="24">
        <v>-27821627</v>
      </c>
      <c r="C63" s="24">
        <v>-13862090</v>
      </c>
    </row>
    <row r="64" spans="1:3" x14ac:dyDescent="0.25">
      <c r="A64" s="13" t="s">
        <v>79</v>
      </c>
      <c r="B64" s="24">
        <v>-300000</v>
      </c>
      <c r="C64" s="24">
        <v>-1170372</v>
      </c>
    </row>
    <row r="65" spans="1:3" x14ac:dyDescent="0.25">
      <c r="A65" s="13" t="s">
        <v>80</v>
      </c>
      <c r="B65" s="24">
        <v>-11124786</v>
      </c>
      <c r="C65" s="24">
        <v>-4721351</v>
      </c>
    </row>
    <row r="66" spans="1:3" x14ac:dyDescent="0.25">
      <c r="A66" s="13" t="s">
        <v>156</v>
      </c>
      <c r="B66" s="24">
        <v>327008</v>
      </c>
      <c r="C66" s="24" t="s">
        <v>30</v>
      </c>
    </row>
    <row r="67" spans="1:3" x14ac:dyDescent="0.25">
      <c r="A67" s="13" t="s">
        <v>59</v>
      </c>
      <c r="B67" s="24">
        <v>-313010</v>
      </c>
      <c r="C67" s="24">
        <v>-260560</v>
      </c>
    </row>
    <row r="68" spans="1:3" x14ac:dyDescent="0.25">
      <c r="A68" s="43"/>
      <c r="B68" s="24"/>
      <c r="C68" s="24"/>
    </row>
    <row r="69" spans="1:3" ht="24" x14ac:dyDescent="0.25">
      <c r="A69" s="42" t="s">
        <v>194</v>
      </c>
      <c r="B69" s="25">
        <f>SUM(B60:B68)</f>
        <v>38726890</v>
      </c>
      <c r="C69" s="25">
        <f>SUM(C60:C68)</f>
        <v>101051395</v>
      </c>
    </row>
    <row r="70" spans="1:3" x14ac:dyDescent="0.25">
      <c r="A70" s="42"/>
      <c r="B70" s="24"/>
      <c r="C70" s="24"/>
    </row>
    <row r="71" spans="1:3" x14ac:dyDescent="0.25">
      <c r="A71" s="19" t="s">
        <v>157</v>
      </c>
      <c r="B71" s="25">
        <f>B43+B57+B69</f>
        <v>-30460080</v>
      </c>
      <c r="C71" s="25">
        <f>C43+C57+C69</f>
        <v>52103667</v>
      </c>
    </row>
    <row r="72" spans="1:3" x14ac:dyDescent="0.25">
      <c r="A72" s="38" t="s">
        <v>81</v>
      </c>
      <c r="B72" s="24">
        <v>89964767</v>
      </c>
      <c r="C72" s="24">
        <v>85855902</v>
      </c>
    </row>
    <row r="73" spans="1:3" ht="24" x14ac:dyDescent="0.25">
      <c r="A73" s="38" t="s">
        <v>60</v>
      </c>
      <c r="B73" s="24">
        <v>496702</v>
      </c>
      <c r="C73" s="24">
        <v>2663799</v>
      </c>
    </row>
    <row r="74" spans="1:3" x14ac:dyDescent="0.25">
      <c r="A74" s="19"/>
      <c r="B74" s="24"/>
      <c r="C74" s="24"/>
    </row>
    <row r="75" spans="1:3" x14ac:dyDescent="0.25">
      <c r="A75" s="19" t="s">
        <v>158</v>
      </c>
      <c r="B75" s="25">
        <f>B71+B72+B73</f>
        <v>60001389</v>
      </c>
      <c r="C75" s="25">
        <f>C71+C72+C73</f>
        <v>140623368</v>
      </c>
    </row>
    <row r="76" spans="1:3" x14ac:dyDescent="0.25">
      <c r="A76" s="1"/>
      <c r="B76" s="24"/>
      <c r="C76" s="24"/>
    </row>
    <row r="77" spans="1:3" x14ac:dyDescent="0.25">
      <c r="A77" s="19" t="s">
        <v>82</v>
      </c>
      <c r="B77" s="24"/>
      <c r="C77" s="24"/>
    </row>
    <row r="78" spans="1:3" ht="24" x14ac:dyDescent="0.25">
      <c r="A78" s="20" t="s">
        <v>159</v>
      </c>
      <c r="B78" s="24">
        <v>23539128</v>
      </c>
      <c r="C78" s="24" t="s">
        <v>30</v>
      </c>
    </row>
    <row r="79" spans="1:3" ht="24" x14ac:dyDescent="0.25">
      <c r="A79" s="20" t="s">
        <v>160</v>
      </c>
      <c r="B79" s="24">
        <v>12562464</v>
      </c>
      <c r="C79" s="24" t="s">
        <v>30</v>
      </c>
    </row>
    <row r="80" spans="1:3" x14ac:dyDescent="0.25">
      <c r="A80" s="20" t="s">
        <v>161</v>
      </c>
      <c r="B80" s="24">
        <v>9190115</v>
      </c>
      <c r="C80" s="24" t="s">
        <v>30</v>
      </c>
    </row>
    <row r="81" spans="1:5" ht="24" x14ac:dyDescent="0.25">
      <c r="A81" s="20" t="s">
        <v>162</v>
      </c>
      <c r="B81" s="24">
        <v>8978155</v>
      </c>
      <c r="C81" s="24" t="s">
        <v>30</v>
      </c>
    </row>
    <row r="82" spans="1:5" x14ac:dyDescent="0.25">
      <c r="A82" s="20" t="s">
        <v>163</v>
      </c>
      <c r="B82" s="24">
        <v>4559619</v>
      </c>
      <c r="C82" s="24" t="s">
        <v>30</v>
      </c>
    </row>
    <row r="83" spans="1:5" x14ac:dyDescent="0.25">
      <c r="A83" s="20" t="s">
        <v>164</v>
      </c>
      <c r="B83" s="24">
        <v>2132493</v>
      </c>
      <c r="C83" s="24" t="s">
        <v>30</v>
      </c>
    </row>
    <row r="84" spans="1:5" ht="24" x14ac:dyDescent="0.25">
      <c r="A84" s="20" t="s">
        <v>165</v>
      </c>
      <c r="B84" s="24">
        <v>1960951</v>
      </c>
      <c r="C84" s="24">
        <v>9461653</v>
      </c>
    </row>
    <row r="85" spans="1:5" x14ac:dyDescent="0.25">
      <c r="A85" s="20" t="s">
        <v>166</v>
      </c>
      <c r="B85" s="24">
        <v>1599578</v>
      </c>
      <c r="C85" s="24">
        <v>2121893</v>
      </c>
    </row>
    <row r="86" spans="1:5" ht="24" x14ac:dyDescent="0.25">
      <c r="A86" s="20" t="s">
        <v>167</v>
      </c>
      <c r="B86" s="24">
        <v>990803</v>
      </c>
      <c r="C86" s="24">
        <v>171989</v>
      </c>
    </row>
    <row r="87" spans="1:5" x14ac:dyDescent="0.25">
      <c r="A87" s="20" t="s">
        <v>168</v>
      </c>
      <c r="B87" s="24">
        <v>831954</v>
      </c>
      <c r="C87" s="24">
        <v>1634097</v>
      </c>
    </row>
    <row r="88" spans="1:5" ht="24" x14ac:dyDescent="0.25">
      <c r="A88" s="20" t="s">
        <v>169</v>
      </c>
      <c r="B88" s="24">
        <v>125212</v>
      </c>
      <c r="C88" s="24" t="s">
        <v>30</v>
      </c>
    </row>
    <row r="89" spans="1:5" x14ac:dyDescent="0.25">
      <c r="A89" s="20" t="s">
        <v>170</v>
      </c>
      <c r="B89" s="24">
        <v>50816</v>
      </c>
      <c r="C89" s="24">
        <v>775114</v>
      </c>
    </row>
    <row r="90" spans="1:5" x14ac:dyDescent="0.25">
      <c r="A90" s="20" t="s">
        <v>171</v>
      </c>
      <c r="B90" s="24" t="s">
        <v>30</v>
      </c>
      <c r="C90" s="24">
        <v>10484653</v>
      </c>
    </row>
    <row r="92" spans="1:5" x14ac:dyDescent="0.25">
      <c r="A92" s="7" t="s">
        <v>108</v>
      </c>
      <c r="B92" s="16"/>
      <c r="C92" s="16"/>
      <c r="D92" s="21"/>
      <c r="E92" s="21"/>
    </row>
    <row r="93" spans="1:5" ht="30" customHeight="1" x14ac:dyDescent="0.25">
      <c r="A93" s="28" t="s">
        <v>195</v>
      </c>
      <c r="B93" s="16"/>
      <c r="C93" s="32"/>
      <c r="D93" s="44"/>
    </row>
    <row r="94" spans="1:5" x14ac:dyDescent="0.25">
      <c r="A94" s="28" t="s">
        <v>196</v>
      </c>
      <c r="B94" s="29"/>
      <c r="C94" s="30" t="s">
        <v>48</v>
      </c>
      <c r="D94" s="30"/>
    </row>
    <row r="95" spans="1:5" x14ac:dyDescent="0.25">
      <c r="A95" s="28" t="s">
        <v>197</v>
      </c>
      <c r="B95" s="29"/>
      <c r="C95" s="30" t="s">
        <v>128</v>
      </c>
      <c r="D95" s="30"/>
    </row>
    <row r="96" spans="1:5" x14ac:dyDescent="0.25">
      <c r="A96" s="31"/>
      <c r="B96" s="31"/>
      <c r="C96" s="31"/>
      <c r="D96" s="31"/>
    </row>
    <row r="97" spans="1:4" x14ac:dyDescent="0.25">
      <c r="A97" s="26" t="s">
        <v>198</v>
      </c>
      <c r="B97" s="16"/>
      <c r="C97" s="27" t="s">
        <v>109</v>
      </c>
      <c r="D97" s="27"/>
    </row>
    <row r="98" spans="1:4" x14ac:dyDescent="0.25">
      <c r="B98" s="26"/>
      <c r="C98" s="26"/>
    </row>
  </sheetData>
  <mergeCells count="4">
    <mergeCell ref="A2:C2"/>
    <mergeCell ref="A4:A5"/>
    <mergeCell ref="B4:C4"/>
    <mergeCell ref="A1:C1"/>
  </mergeCells>
  <pageMargins left="0.7" right="0.7" top="0.75" bottom="0.75" header="0.3" footer="0.3"/>
  <pageSetup paperSize="9" scale="8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5" zoomScaleNormal="100" zoomScaleSheetLayoutView="85" workbookViewId="0">
      <selection activeCell="J19" sqref="J19"/>
    </sheetView>
  </sheetViews>
  <sheetFormatPr defaultColWidth="22.5703125" defaultRowHeight="15" x14ac:dyDescent="0.25"/>
  <cols>
    <col min="1" max="1" width="22.5703125" style="4"/>
    <col min="2" max="8" width="22.5703125" style="5"/>
  </cols>
  <sheetData>
    <row r="1" spans="1:9" x14ac:dyDescent="0.25">
      <c r="A1" s="62" t="s">
        <v>35</v>
      </c>
      <c r="B1" s="62"/>
      <c r="C1" s="62"/>
      <c r="D1" s="62"/>
      <c r="E1" s="62"/>
      <c r="F1" s="62"/>
      <c r="G1" s="62"/>
      <c r="H1" s="62"/>
    </row>
    <row r="3" spans="1:9" ht="33" customHeight="1" x14ac:dyDescent="0.25">
      <c r="A3" s="61" t="s">
        <v>90</v>
      </c>
      <c r="B3" s="61"/>
      <c r="C3" s="61"/>
      <c r="D3" s="61"/>
      <c r="E3" s="61"/>
      <c r="F3" s="61"/>
      <c r="G3" s="61"/>
      <c r="H3" s="61"/>
    </row>
    <row r="4" spans="1:9" x14ac:dyDescent="0.25">
      <c r="A4" s="45"/>
      <c r="B4" s="46"/>
      <c r="C4" s="46"/>
      <c r="D4" s="46"/>
      <c r="E4" s="46"/>
      <c r="F4" s="46"/>
    </row>
    <row r="5" spans="1:9" ht="21" x14ac:dyDescent="0.25">
      <c r="A5" s="47"/>
      <c r="B5" s="3" t="s">
        <v>16</v>
      </c>
      <c r="C5" s="3" t="s">
        <v>205</v>
      </c>
      <c r="D5" s="3" t="s">
        <v>17</v>
      </c>
      <c r="E5" s="3" t="s">
        <v>36</v>
      </c>
      <c r="F5" s="3" t="s">
        <v>83</v>
      </c>
      <c r="G5" s="3" t="s">
        <v>100</v>
      </c>
      <c r="H5" s="3" t="s">
        <v>18</v>
      </c>
    </row>
    <row r="6" spans="1:9" x14ac:dyDescent="0.25">
      <c r="A6" s="48" t="s">
        <v>84</v>
      </c>
      <c r="B6" s="25">
        <v>683932991</v>
      </c>
      <c r="C6" s="25">
        <v>30000000</v>
      </c>
      <c r="D6" s="25">
        <v>-144081</v>
      </c>
      <c r="E6" s="25">
        <v>601316737</v>
      </c>
      <c r="F6" s="25">
        <f>SUM(B6:E6)</f>
        <v>1315105647</v>
      </c>
      <c r="G6" s="25">
        <v>14065376</v>
      </c>
      <c r="H6" s="25">
        <f>F6+G6</f>
        <v>1329171023</v>
      </c>
      <c r="I6" s="14"/>
    </row>
    <row r="7" spans="1:9" x14ac:dyDescent="0.25">
      <c r="A7" s="49" t="s">
        <v>172</v>
      </c>
      <c r="B7" s="24" t="s">
        <v>30</v>
      </c>
      <c r="C7" s="24" t="s">
        <v>30</v>
      </c>
      <c r="D7" s="24">
        <v>0</v>
      </c>
      <c r="E7" s="24">
        <v>-25224648</v>
      </c>
      <c r="F7" s="24">
        <f>SUM(B7:E7)</f>
        <v>-25224648</v>
      </c>
      <c r="G7" s="24">
        <v>1878794</v>
      </c>
      <c r="H7" s="24">
        <f>F7+G7</f>
        <v>-23345854</v>
      </c>
      <c r="I7" s="14"/>
    </row>
    <row r="8" spans="1:9" ht="22.5" x14ac:dyDescent="0.25">
      <c r="A8" s="49" t="s">
        <v>173</v>
      </c>
      <c r="B8" s="24" t="s">
        <v>30</v>
      </c>
      <c r="C8" s="24" t="s">
        <v>30</v>
      </c>
      <c r="D8" s="24">
        <v>325512</v>
      </c>
      <c r="E8" s="24">
        <v>0</v>
      </c>
      <c r="F8" s="24">
        <f>SUM(B8:E8)</f>
        <v>325512</v>
      </c>
      <c r="G8" s="24">
        <v>0</v>
      </c>
      <c r="H8" s="24">
        <f>F8+G8</f>
        <v>325512</v>
      </c>
      <c r="I8" s="14"/>
    </row>
    <row r="9" spans="1:9" ht="22.5" x14ac:dyDescent="0.25">
      <c r="A9" s="49" t="s">
        <v>174</v>
      </c>
      <c r="B9" s="25" t="s">
        <v>30</v>
      </c>
      <c r="C9" s="25" t="s">
        <v>30</v>
      </c>
      <c r="D9" s="25">
        <f>D7+D8</f>
        <v>325512</v>
      </c>
      <c r="E9" s="25">
        <f t="shared" ref="E9:G9" si="0">E7+E8</f>
        <v>-25224648</v>
      </c>
      <c r="F9" s="25">
        <f t="shared" si="0"/>
        <v>-24899136</v>
      </c>
      <c r="G9" s="25">
        <f t="shared" si="0"/>
        <v>1878794</v>
      </c>
      <c r="H9" s="25">
        <f t="shared" ref="H9" si="1">F9+G9</f>
        <v>-23020342</v>
      </c>
      <c r="I9" s="14"/>
    </row>
    <row r="10" spans="1:9" x14ac:dyDescent="0.25">
      <c r="A10" s="49" t="s">
        <v>199</v>
      </c>
      <c r="B10" s="24">
        <v>84811511</v>
      </c>
      <c r="C10" s="24">
        <v>-30000000</v>
      </c>
      <c r="D10" s="24" t="s">
        <v>30</v>
      </c>
      <c r="E10" s="24">
        <v>0</v>
      </c>
      <c r="F10" s="24">
        <f>SUM(B10:E10)</f>
        <v>54811511</v>
      </c>
      <c r="G10" s="24">
        <v>0</v>
      </c>
      <c r="H10" s="24">
        <f>F10+G10</f>
        <v>54811511</v>
      </c>
      <c r="I10" s="14"/>
    </row>
    <row r="11" spans="1:9" x14ac:dyDescent="0.25">
      <c r="A11" s="49" t="s">
        <v>200</v>
      </c>
      <c r="B11" s="24" t="s">
        <v>30</v>
      </c>
      <c r="C11" s="24" t="s">
        <v>30</v>
      </c>
      <c r="D11" s="24" t="s">
        <v>30</v>
      </c>
      <c r="E11" s="24">
        <v>-16165051</v>
      </c>
      <c r="F11" s="24">
        <f t="shared" ref="F11:F14" si="2">SUM(B11:E11)</f>
        <v>-16165051</v>
      </c>
      <c r="G11" s="24">
        <v>-1170372</v>
      </c>
      <c r="H11" s="24">
        <f t="shared" ref="H11:H14" si="3">F11+G11</f>
        <v>-17335423</v>
      </c>
      <c r="I11" s="14"/>
    </row>
    <row r="12" spans="1:9" x14ac:dyDescent="0.25">
      <c r="A12" s="49" t="s">
        <v>175</v>
      </c>
      <c r="B12" s="24" t="s">
        <v>30</v>
      </c>
      <c r="C12" s="24" t="s">
        <v>30</v>
      </c>
      <c r="D12" s="24" t="s">
        <v>30</v>
      </c>
      <c r="E12" s="24">
        <v>-983356</v>
      </c>
      <c r="F12" s="24">
        <f t="shared" si="2"/>
        <v>-983356</v>
      </c>
      <c r="G12" s="24">
        <v>0</v>
      </c>
      <c r="H12" s="24">
        <f t="shared" si="3"/>
        <v>-983356</v>
      </c>
      <c r="I12" s="14"/>
    </row>
    <row r="13" spans="1:9" x14ac:dyDescent="0.25">
      <c r="A13" s="49" t="s">
        <v>176</v>
      </c>
      <c r="B13" s="24" t="s">
        <v>30</v>
      </c>
      <c r="C13" s="24" t="s">
        <v>30</v>
      </c>
      <c r="D13" s="24" t="s">
        <v>30</v>
      </c>
      <c r="E13" s="24">
        <v>635592</v>
      </c>
      <c r="F13" s="24">
        <f t="shared" si="2"/>
        <v>635592</v>
      </c>
      <c r="G13" s="24">
        <v>0</v>
      </c>
      <c r="H13" s="24">
        <f t="shared" si="3"/>
        <v>635592</v>
      </c>
      <c r="I13" s="14"/>
    </row>
    <row r="14" spans="1:9" ht="22.5" x14ac:dyDescent="0.25">
      <c r="A14" s="50" t="s">
        <v>177</v>
      </c>
      <c r="B14" s="24" t="s">
        <v>30</v>
      </c>
      <c r="C14" s="24" t="s">
        <v>30</v>
      </c>
      <c r="D14" s="24" t="s">
        <v>30</v>
      </c>
      <c r="E14" s="24">
        <v>0</v>
      </c>
      <c r="F14" s="24">
        <f t="shared" si="2"/>
        <v>0</v>
      </c>
      <c r="G14" s="24">
        <v>1914</v>
      </c>
      <c r="H14" s="24">
        <f t="shared" si="3"/>
        <v>1914</v>
      </c>
      <c r="I14" s="14"/>
    </row>
    <row r="15" spans="1:9" ht="21" x14ac:dyDescent="0.25">
      <c r="A15" s="48" t="s">
        <v>203</v>
      </c>
      <c r="B15" s="25">
        <f>B6+B10</f>
        <v>768744502</v>
      </c>
      <c r="C15" s="25">
        <f>C6+C10</f>
        <v>0</v>
      </c>
      <c r="D15" s="25">
        <f>D6+D9</f>
        <v>181431</v>
      </c>
      <c r="E15" s="25">
        <f>E6+E9+E10+E11+E12+E13+E14</f>
        <v>559579274</v>
      </c>
      <c r="F15" s="25">
        <f>F6+F9+F10+F11+F12+F13+F14</f>
        <v>1328505207</v>
      </c>
      <c r="G15" s="25">
        <f>G6+G9+G10+G11+G12+G13+G14</f>
        <v>14775712</v>
      </c>
      <c r="H15" s="25">
        <f>H6+H9+H10+H11+H12+H13+H14</f>
        <v>1343280919</v>
      </c>
      <c r="I15" s="14"/>
    </row>
    <row r="16" spans="1:9" x14ac:dyDescent="0.25">
      <c r="A16" s="48" t="s">
        <v>178</v>
      </c>
      <c r="B16" s="25">
        <v>793329985</v>
      </c>
      <c r="C16" s="25">
        <v>0</v>
      </c>
      <c r="D16" s="25">
        <v>-782574</v>
      </c>
      <c r="E16" s="25">
        <v>600970019</v>
      </c>
      <c r="F16" s="25">
        <f>SUM(B16:E16)</f>
        <v>1393517430</v>
      </c>
      <c r="G16" s="25">
        <v>16056277</v>
      </c>
      <c r="H16" s="25">
        <f>F16+G16</f>
        <v>1409573707</v>
      </c>
      <c r="I16" s="14"/>
    </row>
    <row r="17" spans="1:9" x14ac:dyDescent="0.25">
      <c r="A17" s="49" t="s">
        <v>172</v>
      </c>
      <c r="B17" s="24">
        <v>0</v>
      </c>
      <c r="C17" s="24">
        <v>0</v>
      </c>
      <c r="D17" s="24">
        <v>0</v>
      </c>
      <c r="E17" s="24">
        <v>-21518487</v>
      </c>
      <c r="F17" s="24">
        <f t="shared" ref="F17:F18" si="4">SUM(B17:E17)</f>
        <v>-21518487</v>
      </c>
      <c r="G17" s="24">
        <v>1121906</v>
      </c>
      <c r="H17" s="24">
        <f t="shared" ref="H17:H19" si="5">F17+G17</f>
        <v>-20396581</v>
      </c>
      <c r="I17" s="14"/>
    </row>
    <row r="18" spans="1:9" ht="22.5" x14ac:dyDescent="0.25">
      <c r="A18" s="49" t="s">
        <v>173</v>
      </c>
      <c r="B18" s="24">
        <v>0</v>
      </c>
      <c r="C18" s="24">
        <v>0</v>
      </c>
      <c r="D18" s="24">
        <v>55173</v>
      </c>
      <c r="E18" s="24">
        <v>0</v>
      </c>
      <c r="F18" s="24">
        <f t="shared" si="4"/>
        <v>55173</v>
      </c>
      <c r="G18" s="24">
        <v>0</v>
      </c>
      <c r="H18" s="24">
        <f t="shared" si="5"/>
        <v>55173</v>
      </c>
      <c r="I18" s="14"/>
    </row>
    <row r="19" spans="1:9" ht="22.5" x14ac:dyDescent="0.25">
      <c r="A19" s="49" t="s">
        <v>179</v>
      </c>
      <c r="B19" s="25">
        <v>0</v>
      </c>
      <c r="C19" s="25">
        <v>0</v>
      </c>
      <c r="D19" s="25">
        <f>D17+D18</f>
        <v>55173</v>
      </c>
      <c r="E19" s="25">
        <f t="shared" ref="E19" si="6">E17+E18</f>
        <v>-21518487</v>
      </c>
      <c r="F19" s="25">
        <f t="shared" ref="F19:G19" si="7">F17+F18</f>
        <v>-21463314</v>
      </c>
      <c r="G19" s="25">
        <f t="shared" si="7"/>
        <v>1121906</v>
      </c>
      <c r="H19" s="25">
        <f t="shared" si="5"/>
        <v>-20341408</v>
      </c>
      <c r="I19" s="14"/>
    </row>
    <row r="20" spans="1:9" x14ac:dyDescent="0.25">
      <c r="A20" s="50" t="s">
        <v>199</v>
      </c>
      <c r="B20" s="24">
        <v>36190700</v>
      </c>
      <c r="C20" s="24">
        <v>0</v>
      </c>
      <c r="D20" s="24">
        <v>0</v>
      </c>
      <c r="E20" s="24">
        <v>50</v>
      </c>
      <c r="F20" s="24">
        <f>SUM(B20:E20)</f>
        <v>36190750</v>
      </c>
      <c r="G20" s="24">
        <v>0</v>
      </c>
      <c r="H20" s="24">
        <f>F20+G20</f>
        <v>36190750</v>
      </c>
      <c r="I20" s="14"/>
    </row>
    <row r="21" spans="1:9" x14ac:dyDescent="0.25">
      <c r="A21" s="49" t="s">
        <v>200</v>
      </c>
      <c r="B21" s="24">
        <v>0</v>
      </c>
      <c r="C21" s="24">
        <v>0</v>
      </c>
      <c r="D21" s="24">
        <v>0</v>
      </c>
      <c r="E21" s="24">
        <v>-4559619</v>
      </c>
      <c r="F21" s="24">
        <f t="shared" ref="F21:F24" si="8">SUM(B21:E21)</f>
        <v>-4559619</v>
      </c>
      <c r="G21" s="24">
        <v>0</v>
      </c>
      <c r="H21" s="24">
        <f t="shared" ref="H21:H24" si="9">F21+G21</f>
        <v>-4559619</v>
      </c>
      <c r="I21" s="14"/>
    </row>
    <row r="22" spans="1:9" x14ac:dyDescent="0.25">
      <c r="A22" s="50" t="s">
        <v>201</v>
      </c>
      <c r="B22" s="24">
        <v>0</v>
      </c>
      <c r="C22" s="24">
        <v>0</v>
      </c>
      <c r="D22" s="24">
        <v>0</v>
      </c>
      <c r="E22" s="24">
        <v>-952660</v>
      </c>
      <c r="F22" s="24">
        <f t="shared" si="8"/>
        <v>-952660</v>
      </c>
      <c r="G22" s="24">
        <v>0</v>
      </c>
      <c r="H22" s="24">
        <f t="shared" si="9"/>
        <v>-952660</v>
      </c>
      <c r="I22" s="14"/>
    </row>
    <row r="23" spans="1:9" x14ac:dyDescent="0.25">
      <c r="A23" s="50" t="s">
        <v>176</v>
      </c>
      <c r="B23" s="24">
        <v>0</v>
      </c>
      <c r="C23" s="24">
        <v>0</v>
      </c>
      <c r="D23" s="24">
        <v>0</v>
      </c>
      <c r="E23" s="24">
        <v>50816</v>
      </c>
      <c r="F23" s="24">
        <f t="shared" si="8"/>
        <v>50816</v>
      </c>
      <c r="G23" s="24">
        <v>0</v>
      </c>
      <c r="H23" s="24">
        <f t="shared" si="9"/>
        <v>50816</v>
      </c>
      <c r="I23" s="14"/>
    </row>
    <row r="24" spans="1:9" ht="22.5" x14ac:dyDescent="0.25">
      <c r="A24" s="50" t="s">
        <v>202</v>
      </c>
      <c r="B24" s="24">
        <v>0</v>
      </c>
      <c r="C24" s="24">
        <v>0</v>
      </c>
      <c r="D24" s="24">
        <v>0</v>
      </c>
      <c r="E24" s="24">
        <v>0</v>
      </c>
      <c r="F24" s="24">
        <f t="shared" si="8"/>
        <v>0</v>
      </c>
      <c r="G24" s="24">
        <v>-13195606</v>
      </c>
      <c r="H24" s="24">
        <f t="shared" si="9"/>
        <v>-13195606</v>
      </c>
      <c r="I24" s="14"/>
    </row>
    <row r="25" spans="1:9" ht="33.75" x14ac:dyDescent="0.25">
      <c r="A25" s="50" t="s">
        <v>180</v>
      </c>
      <c r="B25" s="24">
        <v>0</v>
      </c>
      <c r="C25" s="24">
        <v>0</v>
      </c>
      <c r="D25" s="24">
        <v>0</v>
      </c>
      <c r="E25" s="24">
        <v>-13179</v>
      </c>
      <c r="F25" s="24">
        <f>SUM(B25:E25)</f>
        <v>-13179</v>
      </c>
      <c r="G25" s="24">
        <v>13179</v>
      </c>
      <c r="H25" s="24">
        <v>0</v>
      </c>
      <c r="I25" s="14"/>
    </row>
    <row r="26" spans="1:9" ht="21" x14ac:dyDescent="0.25">
      <c r="A26" s="48" t="s">
        <v>204</v>
      </c>
      <c r="B26" s="25">
        <f t="shared" ref="B26:H26" si="10">B16+B20+B19+B21+B22+B23+B24+B25</f>
        <v>829520685</v>
      </c>
      <c r="C26" s="25">
        <f t="shared" si="10"/>
        <v>0</v>
      </c>
      <c r="D26" s="25">
        <f t="shared" si="10"/>
        <v>-727401</v>
      </c>
      <c r="E26" s="25">
        <f t="shared" si="10"/>
        <v>573976940</v>
      </c>
      <c r="F26" s="25">
        <f t="shared" si="10"/>
        <v>1402770224</v>
      </c>
      <c r="G26" s="25">
        <f t="shared" si="10"/>
        <v>3995756</v>
      </c>
      <c r="H26" s="25">
        <f t="shared" si="10"/>
        <v>1406765980</v>
      </c>
      <c r="I26" s="14"/>
    </row>
    <row r="27" spans="1:9" x14ac:dyDescent="0.25">
      <c r="B27" s="21"/>
      <c r="C27" s="21"/>
      <c r="D27" s="21"/>
      <c r="E27" s="21"/>
      <c r="F27" s="21"/>
      <c r="G27" s="21"/>
      <c r="H27" s="21"/>
      <c r="I27" s="14"/>
    </row>
    <row r="28" spans="1:9" ht="24" x14ac:dyDescent="0.25">
      <c r="A28" s="7" t="s">
        <v>108</v>
      </c>
      <c r="B28" s="16"/>
      <c r="C28" s="16"/>
      <c r="D28" s="21"/>
      <c r="E28" s="21"/>
      <c r="F28" s="21"/>
      <c r="G28" s="21"/>
      <c r="H28" s="21"/>
      <c r="I28" s="14"/>
    </row>
    <row r="29" spans="1:9" ht="33" customHeight="1" x14ac:dyDescent="0.25">
      <c r="A29" s="28" t="s">
        <v>191</v>
      </c>
      <c r="B29" s="16"/>
      <c r="D29" s="36"/>
      <c r="G29" s="37"/>
      <c r="H29" s="21"/>
      <c r="I29" s="14"/>
    </row>
    <row r="30" spans="1:9" x14ac:dyDescent="0.25">
      <c r="A30" s="28" t="s">
        <v>185</v>
      </c>
      <c r="B30" s="29"/>
      <c r="D30" s="28" t="s">
        <v>188</v>
      </c>
      <c r="G30" s="30" t="s">
        <v>48</v>
      </c>
    </row>
    <row r="31" spans="1:9" x14ac:dyDescent="0.25">
      <c r="A31" s="28" t="s">
        <v>186</v>
      </c>
      <c r="B31" s="29"/>
      <c r="D31" s="28" t="s">
        <v>189</v>
      </c>
      <c r="G31" s="30" t="s">
        <v>128</v>
      </c>
    </row>
    <row r="32" spans="1:9" x14ac:dyDescent="0.25">
      <c r="A32" s="31"/>
      <c r="B32" s="31"/>
      <c r="D32" s="31"/>
      <c r="G32" s="31"/>
    </row>
    <row r="33" spans="1:7" x14ac:dyDescent="0.25">
      <c r="A33" s="26" t="s">
        <v>187</v>
      </c>
      <c r="B33" s="16"/>
      <c r="D33" s="26" t="s">
        <v>190</v>
      </c>
      <c r="G33" s="27" t="s">
        <v>109</v>
      </c>
    </row>
    <row r="34" spans="1:7" x14ac:dyDescent="0.25">
      <c r="A34"/>
      <c r="B34" s="21"/>
      <c r="C34" s="21"/>
      <c r="D34" s="21"/>
      <c r="E34" s="21"/>
    </row>
  </sheetData>
  <mergeCells count="2">
    <mergeCell ref="A3:H3"/>
    <mergeCell ref="A1:H1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Ф1!_Hlk254102507</vt:lpstr>
      <vt:lpstr>Ф1!Область_печати</vt:lpstr>
      <vt:lpstr>Ф2!Область_печати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Айман М  Спатаева</dc:creator>
  <cp:lastModifiedBy>Айжан К Кайратова</cp:lastModifiedBy>
  <cp:lastPrinted>2015-08-21T04:43:04Z</cp:lastPrinted>
  <dcterms:created xsi:type="dcterms:W3CDTF">2014-11-20T10:12:21Z</dcterms:created>
  <dcterms:modified xsi:type="dcterms:W3CDTF">2015-08-21T05:41:31Z</dcterms:modified>
</cp:coreProperties>
</file>