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rpezhanov\Desktop\Новая папка\"/>
    </mc:Choice>
  </mc:AlternateContent>
  <xr:revisionPtr revIDLastSave="0" documentId="13_ncr:1_{72008617-A985-4240-BC3E-0EDCEE3203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Ф3" sheetId="4" r:id="rId3"/>
    <sheet name="Ф4" sheetId="3" r:id="rId4"/>
  </sheets>
  <calcPr calcId="191029"/>
</workbook>
</file>

<file path=xl/calcChain.xml><?xml version="1.0" encoding="utf-8"?>
<calcChain xmlns="http://schemas.openxmlformats.org/spreadsheetml/2006/main">
  <c r="C43" i="4" l="1"/>
  <c r="C16" i="4" l="1"/>
  <c r="F9" i="3" l="1"/>
  <c r="D9" i="3"/>
  <c r="D8" i="3"/>
  <c r="D44" i="4"/>
  <c r="D43" i="4"/>
  <c r="D37" i="4"/>
  <c r="C37" i="4"/>
  <c r="C27" i="4"/>
  <c r="C30" i="4" s="1"/>
  <c r="D16" i="4"/>
  <c r="D27" i="4"/>
  <c r="D12" i="2"/>
  <c r="F11" i="3" l="1"/>
  <c r="D30" i="4"/>
  <c r="D46" i="4" s="1"/>
  <c r="C44" i="4" l="1"/>
  <c r="C46" i="4" s="1"/>
  <c r="D30" i="2" l="1"/>
  <c r="C30" i="2"/>
  <c r="D24" i="2"/>
  <c r="C24" i="2"/>
  <c r="C12" i="2"/>
  <c r="C28" i="1" l="1"/>
  <c r="D23" i="1"/>
  <c r="C23" i="1"/>
  <c r="C29" i="1" s="1"/>
  <c r="D17" i="1"/>
  <c r="C17" i="1"/>
  <c r="D9" i="2"/>
  <c r="D14" i="2" s="1"/>
  <c r="D17" i="2" s="1"/>
  <c r="D31" i="2" s="1"/>
  <c r="D34" i="2" s="1"/>
  <c r="D37" i="2" s="1"/>
  <c r="D39" i="2" s="1"/>
  <c r="F8" i="3"/>
  <c r="F7" i="3"/>
  <c r="D28" i="1"/>
  <c r="D29" i="1" l="1"/>
  <c r="C9" i="2"/>
  <c r="C14" i="2" s="1"/>
  <c r="C17" i="2" l="1"/>
  <c r="C31" i="2" s="1"/>
  <c r="C34" i="2" s="1"/>
  <c r="C37" i="2" s="1"/>
  <c r="C39" i="2" l="1"/>
  <c r="D12" i="3"/>
  <c r="D13" i="3" l="1"/>
  <c r="F12" i="3"/>
  <c r="F13" i="3" s="1"/>
</calcChain>
</file>

<file path=xl/sharedStrings.xml><?xml version="1.0" encoding="utf-8"?>
<sst xmlns="http://schemas.openxmlformats.org/spreadsheetml/2006/main" count="147" uniqueCount="110">
  <si>
    <t>Активы</t>
  </si>
  <si>
    <t xml:space="preserve">Денежные средства и их эквиваленты </t>
  </si>
  <si>
    <t>Чистые инвестиции в финансовый лизинг</t>
  </si>
  <si>
    <t>Товарно-материальные запасы</t>
  </si>
  <si>
    <t>Инвестиционная недвижимость</t>
  </si>
  <si>
    <t xml:space="preserve">Основные средства </t>
  </si>
  <si>
    <t>Итого активы</t>
  </si>
  <si>
    <t xml:space="preserve">Обязательства </t>
  </si>
  <si>
    <t>Средства кредитных учреждений</t>
  </si>
  <si>
    <t xml:space="preserve">Прочие обязательства </t>
  </si>
  <si>
    <t>Итого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</si>
  <si>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</si>
  <si>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</si>
  <si>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</si>
  <si>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</si>
  <si>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</si>
  <si>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(В тысячах тенге)</t>
  </si>
  <si>
    <t>Кенжибекова Б.А.</t>
  </si>
  <si>
    <t>Главный бухгалтер</t>
  </si>
  <si>
    <t xml:space="preserve"> (В тысячах тенге)                                                                                                                      </t>
  </si>
  <si>
    <t xml:space="preserve">Процентные доходы </t>
  </si>
  <si>
    <t xml:space="preserve"> </t>
  </si>
  <si>
    <t xml:space="preserve">Процентные расходы </t>
  </si>
  <si>
    <t xml:space="preserve">Средства кредитных учреждений </t>
  </si>
  <si>
    <t>Чистый процентный доход</t>
  </si>
  <si>
    <t>-</t>
  </si>
  <si>
    <t>Комиссионные доходы</t>
  </si>
  <si>
    <t>Доход от операционной аренды</t>
  </si>
  <si>
    <t>Прочие доходы</t>
  </si>
  <si>
    <t>Непроцентные доходы</t>
  </si>
  <si>
    <t>Расходы на персонал</t>
  </si>
  <si>
    <t>Износ и амортизация</t>
  </si>
  <si>
    <t>Прочие операционные расходы</t>
  </si>
  <si>
    <t>Непроцентные расходы</t>
  </si>
  <si>
    <t>Прочий совокупный доход</t>
  </si>
  <si>
    <t>Итого совокупный доход за отчетный период</t>
  </si>
  <si>
    <t>Прибыль за отчетный период</t>
  </si>
  <si>
    <t>Нераспределённая прибыль</t>
  </si>
  <si>
    <t>Денежные потоки от операционной деятельности</t>
  </si>
  <si>
    <t>Проценты полученные</t>
  </si>
  <si>
    <t>Комиссионные доходы полученные</t>
  </si>
  <si>
    <t>Доходы от операционной аренды полученные</t>
  </si>
  <si>
    <t>Прочие доходы полученные</t>
  </si>
  <si>
    <t>Денежные потоки от операционной деятельности до изменений в операционных активах и обязательствах</t>
  </si>
  <si>
    <t>Чистое уменьшение/(увеличение) операционных активов</t>
  </si>
  <si>
    <t xml:space="preserve">Чистые инвестиции в финансовый лизинг </t>
  </si>
  <si>
    <t>Прочие активы</t>
  </si>
  <si>
    <t>Чистое (уменьшение)/увеличение операционных обязательств</t>
  </si>
  <si>
    <t>Прочие обязательства</t>
  </si>
  <si>
    <t>Денежные средства от инвестиционной деятельности</t>
  </si>
  <si>
    <t>Приобретение инвестиционной недвижимости</t>
  </si>
  <si>
    <t>Приобретение основных средств</t>
  </si>
  <si>
    <t>Поступления от реализации основных средств</t>
  </si>
  <si>
    <t>Денежные потоки от финансовой деятельности</t>
  </si>
  <si>
    <t>Погашение средств кредитных учреждений</t>
  </si>
  <si>
    <t>Cредства кредитных учреждений полученные</t>
  </si>
  <si>
    <t>АО «ForteLeasing» (ФортеЛизинг), ранее АО «Темiрлизинг»</t>
  </si>
  <si>
    <t>Отчет об изменениях в капитале</t>
  </si>
  <si>
    <t>Отчет о движении денежных средств</t>
  </si>
  <si>
    <t xml:space="preserve">Активы по текущему корпоративному подоходному налогу  </t>
  </si>
  <si>
    <t>Средства в кредитных учреждениях</t>
  </si>
  <si>
    <t>Нематериальные активы</t>
  </si>
  <si>
    <t>Чистые расходы  от курсовой разницы</t>
  </si>
  <si>
    <t>Проценты выплаченные</t>
  </si>
  <si>
    <t>Расходы на персонал, выплаченные</t>
  </si>
  <si>
    <t>Прочие операционные расходы, выплаченные</t>
  </si>
  <si>
    <t>Корпоративный подоходный налог выплаченный</t>
  </si>
  <si>
    <t>Авансы полученные</t>
  </si>
  <si>
    <t>Отчисления в резерв/ восстановление резерва под обесценение инвестиций в финансовый лизинг</t>
  </si>
  <si>
    <t>Чистый процентный доход  после резерва под обесценение инвестиций в финансовый лизинг</t>
  </si>
  <si>
    <t>Доход от продажи товарно-материальных запасов</t>
  </si>
  <si>
    <t>Прибыль до расходов по корпоративному подоходному налогу</t>
  </si>
  <si>
    <t>Расходы по корпоративному подоходному налогу</t>
  </si>
  <si>
    <t>–</t>
  </si>
  <si>
    <t>Базовый и разводнённый прибыль  на акцию (в тенге)</t>
  </si>
  <si>
    <t>Уставный Капитал</t>
  </si>
  <si>
    <t xml:space="preserve">Чистый доход/убыток от продажи товарно-материальных  запасов    </t>
  </si>
  <si>
    <t>Чистое расходование/(поступление) денежных средств от операционной деятельности до корпоративного подоходного налога</t>
  </si>
  <si>
    <t>Чистое расходование/(поступление) денежных средств от операционной деятельности</t>
  </si>
  <si>
    <t>Поступления от реализации инвестиционной недвижимости</t>
  </si>
  <si>
    <t>Чистое поступление /(расходование) денежных средств в инвестиционной деятельности</t>
  </si>
  <si>
    <t>Чистое поступление/(расходование) денежных средств от финансовой деятельности</t>
  </si>
  <si>
    <t>Чистое уменьшение/(увеличение)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</si>
  <si>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</si>
  <si>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отчетного периода</t>
  </si>
  <si>
    <t xml:space="preserve">-  </t>
  </si>
  <si>
    <t>Активы по текущему корпоративному подоходному налогу</t>
  </si>
  <si>
    <t>Денежные средства в кредитных учреждения</t>
  </si>
  <si>
    <t>Расходы по операциям в иностранной валюте</t>
  </si>
  <si>
    <t>Прочие резервы</t>
  </si>
  <si>
    <t>Активы по отложенному подоходному налогу</t>
  </si>
  <si>
    <t xml:space="preserve">Авансы, уплаченные за товарно-материальные запасы </t>
  </si>
  <si>
    <t xml:space="preserve">   -</t>
  </si>
  <si>
    <t>Урпежанов С.Б.</t>
  </si>
  <si>
    <t>Заместитель Председателя Правления</t>
  </si>
  <si>
    <t>Остаток по состоянию на 1 января 2022 года</t>
  </si>
  <si>
    <t>Отчет о финансовом положении по состоянию</t>
  </si>
  <si>
    <t xml:space="preserve">Отчет о о прибыли или убытке и прочем совокупном доходе </t>
  </si>
  <si>
    <t>Примечание</t>
  </si>
  <si>
    <t>на 31 марта  2023 года</t>
  </si>
  <si>
    <t>АО «ForteLeasing» (ФортеЛизинг)</t>
  </si>
  <si>
    <t>за период, закончившийся 31 марта 2023 года</t>
  </si>
  <si>
    <t>За 3 месяца, закончившийся 31 марта 2022 года</t>
  </si>
  <si>
    <t>За 3 месяца, закончившийся 31 марта 2023 года</t>
  </si>
  <si>
    <t>Остаток по состоянию на 1 апреля 2022 года</t>
  </si>
  <si>
    <t>Остаток по состоянию на 1 января 2023 года</t>
  </si>
  <si>
    <t>Остаток по состоянию на 1 апреля 2023 года</t>
  </si>
  <si>
    <t>Платежи по аренде</t>
  </si>
  <si>
    <r>
      <t>Прочие активы</t>
    </r>
    <r>
      <rPr>
        <vertAlign val="superscript"/>
        <sz val="9"/>
        <color theme="1"/>
        <rFont val="Times New Roman"/>
        <family val="1"/>
        <charset val="204"/>
      </rPr>
      <t xml:space="preserve"> </t>
    </r>
  </si>
  <si>
    <r>
      <t xml:space="preserve"> </t>
    </r>
    <r>
      <rPr>
        <i/>
        <sz val="9"/>
        <color theme="1"/>
        <rFont val="Times New Roman"/>
        <family val="1"/>
        <charset val="204"/>
      </rPr>
      <t>(В тысячах тенге)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</si>
</sst>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\ _₽"/>
    <numFmt numFmtId="165" formatCode="_-* #,##0_р_._-;\-* #,##0_р_._-;_-* &quot;-&quot;??_р_._-;_-@_-"/>
    <numFmt numFmtId="166" formatCode="_(* #,##0_);_(* \(#,##0\);_(* &quot;₽&quot;\-&quot;₽&quot;_);_(@_)"/>
    <numFmt numFmtId="167" formatCode="_(* #,##0_);_(* \(#,##0\);_(* &quot;-&quot;??_);_(@_)"/>
  </numFmts>
  <fonts count="11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9"/>
      <color rgb="FF008000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4" fontId="5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164" fontId="3" fillId="0" borderId="0" xfId="0" applyNumberFormat="1" applyFont="1"/>
    <xf numFmtId="3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65" fontId="2" fillId="2" borderId="0" xfId="1" applyNumberFormat="1" applyFont="1" applyFill="1" applyAlignment="1">
      <alignment horizontal="right" wrapText="1"/>
    </xf>
    <xf numFmtId="166" fontId="2" fillId="2" borderId="0" xfId="1" applyNumberFormat="1" applyFont="1" applyFill="1" applyAlignment="1">
      <alignment horizontal="right" wrapText="1"/>
    </xf>
    <xf numFmtId="3" fontId="3" fillId="0" borderId="5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7" fontId="2" fillId="0" borderId="0" xfId="1" applyNumberFormat="1" applyFont="1"/>
    <xf numFmtId="166" fontId="10" fillId="2" borderId="0" xfId="1" applyNumberFormat="1" applyFont="1" applyFill="1" applyAlignment="1">
      <alignment horizontal="right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zoomScale="145" zoomScaleNormal="145" workbookViewId="0"/>
  </sheetViews>
  <sheetFormatPr defaultRowHeight="12" x14ac:dyDescent="0.2"/>
  <cols>
    <col min="1" max="1" width="48.33203125" style="2" customWidth="1"/>
    <col min="2" max="2" width="19.33203125" style="2" customWidth="1"/>
    <col min="3" max="4" width="19.6640625" style="2" customWidth="1"/>
    <col min="5" max="16384" width="9.33203125" style="2"/>
  </cols>
  <sheetData>
    <row r="1" spans="1:4" x14ac:dyDescent="0.2">
      <c r="A1" s="1" t="s">
        <v>100</v>
      </c>
    </row>
    <row r="2" spans="1:4" x14ac:dyDescent="0.2">
      <c r="A2" s="3" t="s">
        <v>96</v>
      </c>
    </row>
    <row r="3" spans="1:4" x14ac:dyDescent="0.2">
      <c r="A3" s="3" t="s">
        <v>99</v>
      </c>
    </row>
    <row r="4" spans="1:4" x14ac:dyDescent="0.2">
      <c r="A4" s="4" t="s">
        <v>16</v>
      </c>
    </row>
    <row r="5" spans="1:4" ht="12.75" thickBot="1" x14ac:dyDescent="0.25">
      <c r="A5" s="5"/>
      <c r="B5" s="6" t="s">
        <v>98</v>
      </c>
      <c r="C5" s="7">
        <v>44651</v>
      </c>
      <c r="D5" s="7">
        <v>44926</v>
      </c>
    </row>
    <row r="6" spans="1:4" x14ac:dyDescent="0.2">
      <c r="A6" s="5" t="s">
        <v>0</v>
      </c>
      <c r="B6" s="8"/>
      <c r="C6" s="9"/>
      <c r="D6" s="9"/>
    </row>
    <row r="7" spans="1:4" x14ac:dyDescent="0.2">
      <c r="A7" s="10" t="s">
        <v>1</v>
      </c>
      <c r="B7" s="11">
        <v>5</v>
      </c>
      <c r="C7" s="12">
        <v>255819</v>
      </c>
      <c r="D7" s="12">
        <v>553671</v>
      </c>
    </row>
    <row r="8" spans="1:4" x14ac:dyDescent="0.2">
      <c r="A8" s="10" t="s">
        <v>2</v>
      </c>
      <c r="B8" s="11">
        <v>7</v>
      </c>
      <c r="C8" s="12">
        <v>13215047</v>
      </c>
      <c r="D8" s="12">
        <v>12214623</v>
      </c>
    </row>
    <row r="9" spans="1:4" x14ac:dyDescent="0.2">
      <c r="A9" s="10" t="s">
        <v>3</v>
      </c>
      <c r="B9" s="11"/>
      <c r="C9" s="12">
        <v>53341</v>
      </c>
      <c r="D9" s="12">
        <v>0</v>
      </c>
    </row>
    <row r="10" spans="1:4" x14ac:dyDescent="0.2">
      <c r="A10" s="10" t="s">
        <v>4</v>
      </c>
      <c r="B10" s="11">
        <v>8</v>
      </c>
      <c r="C10" s="12">
        <v>47343</v>
      </c>
      <c r="D10" s="12">
        <v>47801</v>
      </c>
    </row>
    <row r="11" spans="1:4" x14ac:dyDescent="0.2">
      <c r="A11" s="10" t="s">
        <v>5</v>
      </c>
      <c r="B11" s="11"/>
      <c r="C11" s="12">
        <v>65400</v>
      </c>
      <c r="D11" s="12">
        <v>66696</v>
      </c>
    </row>
    <row r="12" spans="1:4" x14ac:dyDescent="0.2">
      <c r="A12" s="10" t="s">
        <v>61</v>
      </c>
      <c r="B12" s="11"/>
      <c r="C12" s="12">
        <v>691</v>
      </c>
      <c r="D12" s="12">
        <v>808</v>
      </c>
    </row>
    <row r="13" spans="1:4" ht="24" x14ac:dyDescent="0.2">
      <c r="A13" s="10" t="s">
        <v>59</v>
      </c>
      <c r="B13" s="11"/>
      <c r="C13" s="13">
        <v>40967</v>
      </c>
      <c r="D13" s="13">
        <v>42855</v>
      </c>
    </row>
    <row r="14" spans="1:4" x14ac:dyDescent="0.2">
      <c r="A14" s="10" t="s">
        <v>90</v>
      </c>
      <c r="B14" s="11"/>
      <c r="C14" s="13">
        <v>26713</v>
      </c>
      <c r="D14" s="13">
        <v>26713</v>
      </c>
    </row>
    <row r="15" spans="1:4" x14ac:dyDescent="0.2">
      <c r="A15" s="10" t="s">
        <v>91</v>
      </c>
      <c r="B15" s="11">
        <v>10</v>
      </c>
      <c r="C15" s="13">
        <v>2416228</v>
      </c>
      <c r="D15" s="13">
        <v>346232</v>
      </c>
    </row>
    <row r="16" spans="1:4" ht="12.75" thickBot="1" x14ac:dyDescent="0.25">
      <c r="A16" s="10" t="s">
        <v>108</v>
      </c>
      <c r="B16" s="11">
        <v>9</v>
      </c>
      <c r="C16" s="14">
        <v>498356</v>
      </c>
      <c r="D16" s="14">
        <v>451539</v>
      </c>
    </row>
    <row r="17" spans="1:4" ht="12.75" thickBot="1" x14ac:dyDescent="0.25">
      <c r="A17" s="5" t="s">
        <v>6</v>
      </c>
      <c r="B17" s="11"/>
      <c r="C17" s="15">
        <f>SUM(C7:C16)</f>
        <v>16619905</v>
      </c>
      <c r="D17" s="15">
        <f>SUM(D7:D16)</f>
        <v>13750938</v>
      </c>
    </row>
    <row r="18" spans="1:4" ht="12.75" thickTop="1" x14ac:dyDescent="0.2">
      <c r="A18" s="5"/>
      <c r="B18" s="11"/>
      <c r="C18" s="12"/>
      <c r="D18" s="12"/>
    </row>
    <row r="19" spans="1:4" x14ac:dyDescent="0.2">
      <c r="A19" s="5" t="s">
        <v>7</v>
      </c>
      <c r="B19" s="11"/>
      <c r="C19" s="12"/>
      <c r="D19" s="12"/>
    </row>
    <row r="20" spans="1:4" x14ac:dyDescent="0.2">
      <c r="A20" s="10" t="s">
        <v>8</v>
      </c>
      <c r="B20" s="11">
        <v>11</v>
      </c>
      <c r="C20" s="13">
        <v>9138346</v>
      </c>
      <c r="D20" s="13">
        <v>7330710</v>
      </c>
    </row>
    <row r="21" spans="1:4" x14ac:dyDescent="0.2">
      <c r="A21" s="10" t="s">
        <v>67</v>
      </c>
      <c r="B21" s="11">
        <v>13</v>
      </c>
      <c r="C21" s="13">
        <v>757197</v>
      </c>
      <c r="D21" s="13">
        <v>261593</v>
      </c>
    </row>
    <row r="22" spans="1:4" ht="12.75" thickBot="1" x14ac:dyDescent="0.25">
      <c r="A22" s="10" t="s">
        <v>9</v>
      </c>
      <c r="B22" s="11">
        <v>12</v>
      </c>
      <c r="C22" s="13">
        <v>886197</v>
      </c>
      <c r="D22" s="13">
        <v>675644</v>
      </c>
    </row>
    <row r="23" spans="1:4" ht="12.75" thickBot="1" x14ac:dyDescent="0.25">
      <c r="A23" s="5" t="s">
        <v>10</v>
      </c>
      <c r="B23" s="11"/>
      <c r="C23" s="16">
        <f>SUM(C20:C22)</f>
        <v>10781740</v>
      </c>
      <c r="D23" s="16">
        <f>SUM(D20:D22)</f>
        <v>8267947</v>
      </c>
    </row>
    <row r="24" spans="1:4" x14ac:dyDescent="0.2">
      <c r="A24" s="5"/>
      <c r="B24" s="17"/>
      <c r="C24" s="18"/>
      <c r="D24" s="12"/>
    </row>
    <row r="25" spans="1:4" x14ac:dyDescent="0.2">
      <c r="A25" s="5" t="s">
        <v>11</v>
      </c>
      <c r="B25" s="17"/>
      <c r="C25" s="12"/>
      <c r="D25" s="12"/>
    </row>
    <row r="26" spans="1:4" x14ac:dyDescent="0.2">
      <c r="A26" s="10" t="s">
        <v>12</v>
      </c>
      <c r="B26" s="17"/>
      <c r="C26" s="12">
        <v>1684113</v>
      </c>
      <c r="D26" s="12">
        <v>1684113</v>
      </c>
    </row>
    <row r="27" spans="1:4" ht="12.75" thickBot="1" x14ac:dyDescent="0.25">
      <c r="A27" s="10" t="s">
        <v>13</v>
      </c>
      <c r="B27" s="17"/>
      <c r="C27" s="12">
        <v>4154052</v>
      </c>
      <c r="D27" s="12">
        <v>3798878</v>
      </c>
    </row>
    <row r="28" spans="1:4" ht="12.75" thickBot="1" x14ac:dyDescent="0.25">
      <c r="A28" s="5" t="s">
        <v>14</v>
      </c>
      <c r="B28" s="17"/>
      <c r="C28" s="16">
        <f>SUM(C26:C27)</f>
        <v>5838165</v>
      </c>
      <c r="D28" s="16">
        <f>SUM(D26:D27)</f>
        <v>5482991</v>
      </c>
    </row>
    <row r="29" spans="1:4" ht="12.75" thickBot="1" x14ac:dyDescent="0.25">
      <c r="A29" s="5" t="s">
        <v>15</v>
      </c>
      <c r="B29" s="17"/>
      <c r="C29" s="15">
        <f>C23+C28</f>
        <v>16619905</v>
      </c>
      <c r="D29" s="15">
        <f>D23+D28</f>
        <v>13750938</v>
      </c>
    </row>
    <row r="30" spans="1:4" ht="12.75" thickTop="1" x14ac:dyDescent="0.2">
      <c r="B30" s="19"/>
      <c r="D30" s="20"/>
    </row>
    <row r="31" spans="1:4" x14ac:dyDescent="0.2">
      <c r="C31" s="21"/>
      <c r="D31" s="21"/>
    </row>
    <row r="33" spans="1:2" x14ac:dyDescent="0.2">
      <c r="A33" s="22" t="s">
        <v>93</v>
      </c>
      <c r="B33" s="22" t="s">
        <v>94</v>
      </c>
    </row>
    <row r="36" spans="1:2" x14ac:dyDescent="0.2">
      <c r="A36" s="22" t="s">
        <v>17</v>
      </c>
      <c r="B36" s="22" t="s"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6"/>
  <sheetViews>
    <sheetView zoomScaleNormal="100" workbookViewId="0"/>
  </sheetViews>
  <sheetFormatPr defaultRowHeight="12" x14ac:dyDescent="0.2"/>
  <cols>
    <col min="1" max="1" width="56.83203125" style="2" customWidth="1"/>
    <col min="2" max="2" width="8.1640625" style="2" customWidth="1"/>
    <col min="3" max="3" width="18.6640625" style="2" customWidth="1"/>
    <col min="4" max="4" width="22.1640625" style="2" customWidth="1"/>
    <col min="5" max="16384" width="9.33203125" style="2"/>
  </cols>
  <sheetData>
    <row r="1" spans="1:4" x14ac:dyDescent="0.2">
      <c r="A1" s="1" t="s">
        <v>100</v>
      </c>
    </row>
    <row r="2" spans="1:4" x14ac:dyDescent="0.2">
      <c r="A2" s="3" t="s">
        <v>97</v>
      </c>
    </row>
    <row r="3" spans="1:4" x14ac:dyDescent="0.2">
      <c r="A3" s="3" t="s">
        <v>101</v>
      </c>
    </row>
    <row r="4" spans="1:4" x14ac:dyDescent="0.2">
      <c r="A4" s="23" t="s">
        <v>19</v>
      </c>
    </row>
    <row r="5" spans="1:4" ht="28.5" customHeight="1" thickBot="1" x14ac:dyDescent="0.25">
      <c r="A5" s="9"/>
      <c r="B5" s="6" t="s">
        <v>98</v>
      </c>
      <c r="C5" s="24" t="s">
        <v>103</v>
      </c>
      <c r="D5" s="24" t="s">
        <v>102</v>
      </c>
    </row>
    <row r="6" spans="1:4" x14ac:dyDescent="0.2">
      <c r="A6" s="3" t="s">
        <v>20</v>
      </c>
      <c r="B6" s="25"/>
      <c r="C6" s="3"/>
      <c r="D6" s="9"/>
    </row>
    <row r="7" spans="1:4" x14ac:dyDescent="0.2">
      <c r="A7" s="9" t="s">
        <v>2</v>
      </c>
      <c r="B7" s="25"/>
      <c r="C7" s="12">
        <v>679769</v>
      </c>
      <c r="D7" s="12">
        <v>351896</v>
      </c>
    </row>
    <row r="8" spans="1:4" ht="12.75" thickBot="1" x14ac:dyDescent="0.25">
      <c r="A8" s="9" t="s">
        <v>60</v>
      </c>
      <c r="B8" s="25"/>
      <c r="C8" s="26">
        <v>0</v>
      </c>
      <c r="D8" s="26">
        <v>0</v>
      </c>
    </row>
    <row r="9" spans="1:4" ht="12.75" thickBot="1" x14ac:dyDescent="0.25">
      <c r="A9" s="9"/>
      <c r="B9" s="25">
        <v>14</v>
      </c>
      <c r="C9" s="27">
        <f>C7</f>
        <v>679769</v>
      </c>
      <c r="D9" s="27">
        <f>D7</f>
        <v>351896</v>
      </c>
    </row>
    <row r="10" spans="1:4" x14ac:dyDescent="0.2">
      <c r="A10" s="9" t="s">
        <v>21</v>
      </c>
      <c r="B10" s="25"/>
      <c r="C10" s="18"/>
      <c r="D10" s="18"/>
    </row>
    <row r="11" spans="1:4" ht="12.75" thickBot="1" x14ac:dyDescent="0.25">
      <c r="A11" s="3" t="s">
        <v>22</v>
      </c>
      <c r="B11" s="25"/>
      <c r="C11" s="12">
        <v>-261397</v>
      </c>
      <c r="D11" s="12">
        <v>-114854</v>
      </c>
    </row>
    <row r="12" spans="1:4" ht="12.75" thickBot="1" x14ac:dyDescent="0.25">
      <c r="A12" s="9" t="s">
        <v>23</v>
      </c>
      <c r="B12" s="25">
        <v>14</v>
      </c>
      <c r="C12" s="16">
        <f>C11</f>
        <v>-261397</v>
      </c>
      <c r="D12" s="16">
        <f>D11</f>
        <v>-114854</v>
      </c>
    </row>
    <row r="13" spans="1:4" x14ac:dyDescent="0.2">
      <c r="A13" s="9"/>
      <c r="B13" s="25"/>
    </row>
    <row r="14" spans="1:4" x14ac:dyDescent="0.2">
      <c r="A14" s="3" t="s">
        <v>24</v>
      </c>
      <c r="B14" s="25">
        <v>14</v>
      </c>
      <c r="C14" s="18">
        <f>C9+C12</f>
        <v>418372</v>
      </c>
      <c r="D14" s="18">
        <f>D9+D12</f>
        <v>237042</v>
      </c>
    </row>
    <row r="15" spans="1:4" ht="24" x14ac:dyDescent="0.2">
      <c r="A15" s="10" t="s">
        <v>68</v>
      </c>
      <c r="B15" s="25">
        <v>16</v>
      </c>
      <c r="C15" s="18">
        <v>23548</v>
      </c>
      <c r="D15" s="18">
        <v>-24578</v>
      </c>
    </row>
    <row r="16" spans="1:4" ht="12.75" thickBot="1" x14ac:dyDescent="0.25">
      <c r="A16" s="9"/>
      <c r="B16" s="25"/>
      <c r="C16" s="18"/>
      <c r="D16" s="18"/>
    </row>
    <row r="17" spans="1:4" ht="24.75" thickBot="1" x14ac:dyDescent="0.25">
      <c r="A17" s="5" t="s">
        <v>69</v>
      </c>
      <c r="B17" s="8"/>
      <c r="C17" s="16">
        <f>C14+C15</f>
        <v>441920</v>
      </c>
      <c r="D17" s="16">
        <f>D14+D15</f>
        <v>212464</v>
      </c>
    </row>
    <row r="18" spans="1:4" x14ac:dyDescent="0.2">
      <c r="A18" s="9"/>
      <c r="B18" s="25"/>
      <c r="C18" s="18"/>
      <c r="D18" s="18"/>
    </row>
    <row r="19" spans="1:4" x14ac:dyDescent="0.2">
      <c r="A19" s="9" t="s">
        <v>26</v>
      </c>
      <c r="B19" s="25"/>
      <c r="C19" s="12" t="s">
        <v>25</v>
      </c>
      <c r="D19" s="12" t="s">
        <v>25</v>
      </c>
    </row>
    <row r="20" spans="1:4" x14ac:dyDescent="0.2">
      <c r="A20" s="9" t="s">
        <v>27</v>
      </c>
      <c r="B20" s="25"/>
      <c r="C20" s="12">
        <v>12045</v>
      </c>
      <c r="D20" s="12">
        <v>36821</v>
      </c>
    </row>
    <row r="21" spans="1:4" x14ac:dyDescent="0.2">
      <c r="A21" s="9" t="s">
        <v>62</v>
      </c>
      <c r="B21" s="25"/>
      <c r="C21" s="12">
        <v>0</v>
      </c>
      <c r="D21" s="12">
        <v>0</v>
      </c>
    </row>
    <row r="22" spans="1:4" x14ac:dyDescent="0.2">
      <c r="A22" s="9" t="s">
        <v>70</v>
      </c>
      <c r="B22" s="25"/>
      <c r="C22" s="12">
        <v>0</v>
      </c>
      <c r="D22" s="12">
        <v>2022</v>
      </c>
    </row>
    <row r="23" spans="1:4" ht="12.75" thickBot="1" x14ac:dyDescent="0.25">
      <c r="A23" s="9" t="s">
        <v>28</v>
      </c>
      <c r="B23" s="25"/>
      <c r="C23" s="26">
        <v>36376</v>
      </c>
      <c r="D23" s="26">
        <v>22726</v>
      </c>
    </row>
    <row r="24" spans="1:4" ht="12.75" thickBot="1" x14ac:dyDescent="0.25">
      <c r="A24" s="3" t="s">
        <v>29</v>
      </c>
      <c r="B24" s="25"/>
      <c r="C24" s="27">
        <f>SUM(C20:C23)</f>
        <v>48421</v>
      </c>
      <c r="D24" s="27">
        <f>SUM(D20:D23)</f>
        <v>61569</v>
      </c>
    </row>
    <row r="25" spans="1:4" x14ac:dyDescent="0.2">
      <c r="A25" s="9" t="s">
        <v>21</v>
      </c>
      <c r="B25" s="25"/>
      <c r="C25" s="18"/>
      <c r="D25" s="18"/>
    </row>
    <row r="26" spans="1:4" x14ac:dyDescent="0.2">
      <c r="A26" s="9" t="s">
        <v>30</v>
      </c>
      <c r="B26" s="25">
        <v>15</v>
      </c>
      <c r="C26" s="12">
        <v>-85846</v>
      </c>
      <c r="D26" s="12">
        <v>-67643</v>
      </c>
    </row>
    <row r="27" spans="1:4" x14ac:dyDescent="0.2">
      <c r="A27" s="9" t="s">
        <v>31</v>
      </c>
      <c r="B27" s="25">
        <v>15</v>
      </c>
      <c r="C27" s="12">
        <v>-11433</v>
      </c>
      <c r="D27" s="12">
        <v>-6389</v>
      </c>
    </row>
    <row r="28" spans="1:4" x14ac:dyDescent="0.2">
      <c r="A28" s="9" t="s">
        <v>32</v>
      </c>
      <c r="B28" s="25">
        <v>15</v>
      </c>
      <c r="C28" s="12">
        <v>-22407</v>
      </c>
      <c r="D28" s="12">
        <v>-24734</v>
      </c>
    </row>
    <row r="29" spans="1:4" ht="12.75" thickBot="1" x14ac:dyDescent="0.25">
      <c r="A29" s="9" t="s">
        <v>89</v>
      </c>
      <c r="B29" s="25">
        <v>16</v>
      </c>
      <c r="C29" s="26">
        <v>-2879</v>
      </c>
      <c r="D29" s="26">
        <v>-90216</v>
      </c>
    </row>
    <row r="30" spans="1:4" ht="12.75" thickBot="1" x14ac:dyDescent="0.25">
      <c r="A30" s="3" t="s">
        <v>33</v>
      </c>
      <c r="B30" s="25"/>
      <c r="C30" s="27">
        <f>SUM(C26:C29)</f>
        <v>-122565</v>
      </c>
      <c r="D30" s="27">
        <f>SUM(D26:D29)</f>
        <v>-188982</v>
      </c>
    </row>
    <row r="31" spans="1:4" x14ac:dyDescent="0.2">
      <c r="A31" s="3" t="s">
        <v>71</v>
      </c>
      <c r="B31" s="25"/>
      <c r="C31" s="18">
        <f>C17+C24+C30</f>
        <v>367776</v>
      </c>
      <c r="D31" s="18">
        <f>D17+D24+D30</f>
        <v>85051</v>
      </c>
    </row>
    <row r="32" spans="1:4" x14ac:dyDescent="0.2">
      <c r="A32" s="3" t="s">
        <v>21</v>
      </c>
      <c r="B32" s="25"/>
      <c r="C32" s="18"/>
      <c r="D32" s="18"/>
    </row>
    <row r="33" spans="1:4" ht="12.75" thickBot="1" x14ac:dyDescent="0.25">
      <c r="A33" s="9" t="s">
        <v>72</v>
      </c>
      <c r="B33" s="25">
        <v>17</v>
      </c>
      <c r="C33" s="26">
        <v>-12602</v>
      </c>
      <c r="D33" s="26">
        <v>-5855</v>
      </c>
    </row>
    <row r="34" spans="1:4" x14ac:dyDescent="0.2">
      <c r="A34" s="3" t="s">
        <v>36</v>
      </c>
      <c r="B34" s="25"/>
      <c r="C34" s="18">
        <f>C31+C33</f>
        <v>355174</v>
      </c>
      <c r="D34" s="18">
        <f>D31+D33</f>
        <v>79196</v>
      </c>
    </row>
    <row r="35" spans="1:4" x14ac:dyDescent="0.2">
      <c r="A35" s="9" t="s">
        <v>21</v>
      </c>
      <c r="B35" s="25"/>
      <c r="C35" s="12"/>
      <c r="D35" s="12"/>
    </row>
    <row r="36" spans="1:4" ht="12.75" thickBot="1" x14ac:dyDescent="0.25">
      <c r="A36" s="9" t="s">
        <v>34</v>
      </c>
      <c r="B36" s="25"/>
      <c r="C36" s="18" t="s">
        <v>73</v>
      </c>
      <c r="D36" s="18" t="s">
        <v>73</v>
      </c>
    </row>
    <row r="37" spans="1:4" ht="12.75" thickBot="1" x14ac:dyDescent="0.25">
      <c r="A37" s="3" t="s">
        <v>35</v>
      </c>
      <c r="B37" s="25"/>
      <c r="C37" s="28">
        <f>C34</f>
        <v>355174</v>
      </c>
      <c r="D37" s="28">
        <f>D34</f>
        <v>79196</v>
      </c>
    </row>
    <row r="38" spans="1:4" ht="12.75" thickTop="1" x14ac:dyDescent="0.2">
      <c r="A38" s="3" t="s">
        <v>21</v>
      </c>
      <c r="B38" s="25"/>
      <c r="C38" s="18"/>
      <c r="D38" s="18"/>
    </row>
    <row r="39" spans="1:4" x14ac:dyDescent="0.2">
      <c r="A39" s="3" t="s">
        <v>74</v>
      </c>
      <c r="B39" s="25"/>
      <c r="C39" s="29">
        <f>C37/1560000*1000</f>
        <v>227.67564102564103</v>
      </c>
      <c r="D39" s="29">
        <f>D37/1560000*1000</f>
        <v>50.766666666666666</v>
      </c>
    </row>
    <row r="40" spans="1:4" x14ac:dyDescent="0.2">
      <c r="A40" s="5"/>
      <c r="B40" s="30"/>
      <c r="C40" s="5"/>
      <c r="D40" s="10"/>
    </row>
    <row r="41" spans="1:4" x14ac:dyDescent="0.2">
      <c r="A41" s="5"/>
      <c r="B41" s="30"/>
      <c r="C41" s="5"/>
      <c r="D41" s="10"/>
    </row>
    <row r="42" spans="1:4" x14ac:dyDescent="0.2">
      <c r="A42" s="9"/>
      <c r="B42" s="30"/>
    </row>
    <row r="43" spans="1:4" x14ac:dyDescent="0.2">
      <c r="A43" s="22" t="s">
        <v>93</v>
      </c>
      <c r="C43" s="22" t="s">
        <v>94</v>
      </c>
    </row>
    <row r="46" spans="1:4" x14ac:dyDescent="0.2">
      <c r="A46" s="22" t="s">
        <v>17</v>
      </c>
      <c r="C46" s="22" t="s">
        <v>18</v>
      </c>
    </row>
  </sheetData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3"/>
  <sheetViews>
    <sheetView workbookViewId="0"/>
  </sheetViews>
  <sheetFormatPr defaultRowHeight="12" x14ac:dyDescent="0.2"/>
  <cols>
    <col min="1" max="1" width="60.83203125" style="2" customWidth="1"/>
    <col min="2" max="2" width="1" style="2" customWidth="1"/>
    <col min="3" max="4" width="21.83203125" style="32" customWidth="1"/>
    <col min="5" max="16384" width="9.33203125" style="2"/>
  </cols>
  <sheetData>
    <row r="1" spans="1:4" x14ac:dyDescent="0.2">
      <c r="A1" s="31" t="s">
        <v>56</v>
      </c>
    </row>
    <row r="2" spans="1:4" x14ac:dyDescent="0.2">
      <c r="A2" s="3" t="s">
        <v>58</v>
      </c>
    </row>
    <row r="3" spans="1:4" x14ac:dyDescent="0.2">
      <c r="A3" s="3" t="s">
        <v>101</v>
      </c>
    </row>
    <row r="4" spans="1:4" ht="38.25" customHeight="1" x14ac:dyDescent="0.2">
      <c r="A4" s="23" t="s">
        <v>16</v>
      </c>
    </row>
    <row r="5" spans="1:4" ht="36.75" thickBot="1" x14ac:dyDescent="0.25">
      <c r="A5" s="10"/>
      <c r="B5" s="33"/>
      <c r="C5" s="24" t="s">
        <v>103</v>
      </c>
      <c r="D5" s="24" t="s">
        <v>102</v>
      </c>
    </row>
    <row r="6" spans="1:4" x14ac:dyDescent="0.2">
      <c r="A6" s="5" t="s">
        <v>38</v>
      </c>
      <c r="B6" s="30"/>
      <c r="C6" s="34"/>
      <c r="D6" s="35"/>
    </row>
    <row r="7" spans="1:4" x14ac:dyDescent="0.2">
      <c r="A7" s="36" t="s">
        <v>39</v>
      </c>
      <c r="B7" s="30"/>
      <c r="C7" s="37">
        <v>679769</v>
      </c>
      <c r="D7" s="35">
        <v>351896</v>
      </c>
    </row>
    <row r="8" spans="1:4" x14ac:dyDescent="0.2">
      <c r="A8" s="10" t="s">
        <v>63</v>
      </c>
      <c r="B8" s="30"/>
      <c r="C8" s="38">
        <v>-267023</v>
      </c>
      <c r="D8" s="35">
        <v>-114854</v>
      </c>
    </row>
    <row r="9" spans="1:4" x14ac:dyDescent="0.2">
      <c r="A9" s="10" t="s">
        <v>40</v>
      </c>
      <c r="B9" s="30"/>
      <c r="C9" s="38" t="s">
        <v>25</v>
      </c>
      <c r="D9" s="35" t="s">
        <v>25</v>
      </c>
    </row>
    <row r="10" spans="1:4" x14ac:dyDescent="0.2">
      <c r="A10" s="10" t="s">
        <v>41</v>
      </c>
      <c r="B10" s="30"/>
      <c r="C10" s="38">
        <v>12045</v>
      </c>
      <c r="D10" s="35">
        <v>36821</v>
      </c>
    </row>
    <row r="11" spans="1:4" x14ac:dyDescent="0.2">
      <c r="A11" s="10" t="s">
        <v>76</v>
      </c>
      <c r="B11" s="30"/>
      <c r="D11" s="35"/>
    </row>
    <row r="12" spans="1:4" x14ac:dyDescent="0.2">
      <c r="A12" s="10" t="s">
        <v>42</v>
      </c>
      <c r="B12" s="30"/>
      <c r="C12" s="38">
        <v>62672</v>
      </c>
      <c r="D12" s="35">
        <v>61247</v>
      </c>
    </row>
    <row r="13" spans="1:4" x14ac:dyDescent="0.2">
      <c r="A13" s="10" t="s">
        <v>88</v>
      </c>
      <c r="B13" s="30"/>
      <c r="D13" s="35" t="s">
        <v>92</v>
      </c>
    </row>
    <row r="14" spans="1:4" x14ac:dyDescent="0.2">
      <c r="A14" s="36" t="s">
        <v>64</v>
      </c>
      <c r="B14" s="30"/>
      <c r="C14" s="38">
        <v>-87148</v>
      </c>
      <c r="D14" s="35">
        <v>-65987</v>
      </c>
    </row>
    <row r="15" spans="1:4" ht="12.75" thickBot="1" x14ac:dyDescent="0.25">
      <c r="A15" s="36" t="s">
        <v>65</v>
      </c>
      <c r="B15" s="30"/>
      <c r="C15" s="38">
        <v>-32538</v>
      </c>
      <c r="D15" s="35">
        <v>-186061</v>
      </c>
    </row>
    <row r="16" spans="1:4" ht="24" x14ac:dyDescent="0.2">
      <c r="A16" s="5" t="s">
        <v>43</v>
      </c>
      <c r="B16" s="30"/>
      <c r="C16" s="39">
        <f>SUM(C7:C15)</f>
        <v>367777</v>
      </c>
      <c r="D16" s="39">
        <f>SUM(D7:D15)</f>
        <v>83062</v>
      </c>
    </row>
    <row r="17" spans="1:4" x14ac:dyDescent="0.2">
      <c r="A17" s="10"/>
      <c r="B17" s="30"/>
      <c r="C17" s="34"/>
      <c r="D17" s="34"/>
    </row>
    <row r="18" spans="1:4" x14ac:dyDescent="0.2">
      <c r="A18" s="40" t="s">
        <v>44</v>
      </c>
      <c r="B18" s="10"/>
      <c r="C18" s="34"/>
      <c r="D18" s="34"/>
    </row>
    <row r="19" spans="1:4" x14ac:dyDescent="0.2">
      <c r="A19" s="10" t="s">
        <v>45</v>
      </c>
      <c r="B19" s="30"/>
      <c r="C19" s="38">
        <v>-2392444</v>
      </c>
      <c r="D19" s="35">
        <v>-930849</v>
      </c>
    </row>
    <row r="20" spans="1:4" x14ac:dyDescent="0.2">
      <c r="A20" s="10" t="s">
        <v>87</v>
      </c>
      <c r="B20" s="30"/>
      <c r="C20" s="35">
        <v>0</v>
      </c>
      <c r="D20" s="35">
        <v>0</v>
      </c>
    </row>
    <row r="21" spans="1:4" x14ac:dyDescent="0.2">
      <c r="A21" s="10" t="s">
        <v>3</v>
      </c>
      <c r="B21" s="30"/>
      <c r="C21" s="38">
        <v>53341</v>
      </c>
      <c r="D21" s="35">
        <v>0</v>
      </c>
    </row>
    <row r="22" spans="1:4" x14ac:dyDescent="0.2">
      <c r="A22" s="10" t="s">
        <v>46</v>
      </c>
      <c r="B22" s="30"/>
      <c r="C22" s="38">
        <v>9227</v>
      </c>
      <c r="D22" s="35">
        <v>297070</v>
      </c>
    </row>
    <row r="23" spans="1:4" x14ac:dyDescent="0.2">
      <c r="A23" s="10" t="s">
        <v>86</v>
      </c>
      <c r="B23" s="30"/>
      <c r="C23" s="35"/>
      <c r="D23" s="35"/>
    </row>
    <row r="24" spans="1:4" x14ac:dyDescent="0.2">
      <c r="A24" s="40" t="s">
        <v>47</v>
      </c>
      <c r="B24" s="30"/>
      <c r="C24" s="35"/>
      <c r="D24" s="35"/>
    </row>
    <row r="25" spans="1:4" ht="24.75" customHeight="1" x14ac:dyDescent="0.2">
      <c r="A25" s="10" t="s">
        <v>67</v>
      </c>
      <c r="B25" s="30"/>
      <c r="C25" s="35">
        <v>495604</v>
      </c>
      <c r="D25" s="35">
        <v>122368</v>
      </c>
    </row>
    <row r="26" spans="1:4" ht="21" customHeight="1" thickBot="1" x14ac:dyDescent="0.25">
      <c r="A26" s="10" t="s">
        <v>48</v>
      </c>
      <c r="B26" s="30"/>
      <c r="C26" s="41">
        <v>-358124</v>
      </c>
      <c r="D26" s="41">
        <v>-344922</v>
      </c>
    </row>
    <row r="27" spans="1:4" ht="36" x14ac:dyDescent="0.2">
      <c r="A27" s="5" t="s">
        <v>77</v>
      </c>
      <c r="B27" s="30"/>
      <c r="C27" s="34">
        <f>SUM(C16:C26)</f>
        <v>-1824619</v>
      </c>
      <c r="D27" s="34">
        <f>SUM(D16:D26)</f>
        <v>-773271</v>
      </c>
    </row>
    <row r="28" spans="1:4" x14ac:dyDescent="0.2">
      <c r="A28" s="5"/>
      <c r="B28" s="30"/>
      <c r="C28" s="34"/>
      <c r="D28" s="34"/>
    </row>
    <row r="29" spans="1:4" ht="12.75" thickBot="1" x14ac:dyDescent="0.25">
      <c r="A29" s="10" t="s">
        <v>66</v>
      </c>
      <c r="B29" s="30"/>
      <c r="C29" s="41">
        <v>-12602</v>
      </c>
      <c r="D29" s="41">
        <v>-5855</v>
      </c>
    </row>
    <row r="30" spans="1:4" ht="24.75" thickBot="1" x14ac:dyDescent="0.25">
      <c r="A30" s="5" t="s">
        <v>78</v>
      </c>
      <c r="B30" s="30"/>
      <c r="C30" s="42">
        <f>SUM(C27:C29)</f>
        <v>-1837221</v>
      </c>
      <c r="D30" s="42">
        <f>SUM(D27:D29)</f>
        <v>-779126</v>
      </c>
    </row>
    <row r="31" spans="1:4" x14ac:dyDescent="0.2">
      <c r="A31" s="10"/>
      <c r="B31" s="30"/>
      <c r="C31" s="34"/>
      <c r="D31" s="34"/>
    </row>
    <row r="32" spans="1:4" x14ac:dyDescent="0.2">
      <c r="A32" s="5" t="s">
        <v>49</v>
      </c>
      <c r="B32" s="30"/>
      <c r="C32" s="34"/>
      <c r="D32" s="34"/>
    </row>
    <row r="33" spans="1:4" ht="19.5" customHeight="1" x14ac:dyDescent="0.2">
      <c r="A33" s="10" t="s">
        <v>50</v>
      </c>
      <c r="B33" s="30"/>
      <c r="C33" s="35" t="s">
        <v>85</v>
      </c>
      <c r="D33" s="35" t="s">
        <v>85</v>
      </c>
    </row>
    <row r="34" spans="1:4" ht="21" customHeight="1" x14ac:dyDescent="0.2">
      <c r="A34" s="10" t="s">
        <v>79</v>
      </c>
      <c r="B34" s="30"/>
      <c r="C34" s="35"/>
      <c r="D34" s="35">
        <v>110000</v>
      </c>
    </row>
    <row r="35" spans="1:4" ht="16.5" customHeight="1" x14ac:dyDescent="0.2">
      <c r="A35" s="10" t="s">
        <v>51</v>
      </c>
      <c r="B35" s="30"/>
      <c r="C35" s="35"/>
      <c r="D35" s="35"/>
    </row>
    <row r="36" spans="1:4" ht="15.75" customHeight="1" thickBot="1" x14ac:dyDescent="0.25">
      <c r="A36" s="10" t="s">
        <v>52</v>
      </c>
      <c r="B36" s="30"/>
      <c r="C36" s="41">
        <v>0</v>
      </c>
      <c r="D36" s="41"/>
    </row>
    <row r="37" spans="1:4" ht="24.75" thickBot="1" x14ac:dyDescent="0.25">
      <c r="A37" s="5" t="s">
        <v>80</v>
      </c>
      <c r="B37" s="30"/>
      <c r="C37" s="42">
        <f>SUM(C32:C36)</f>
        <v>0</v>
      </c>
      <c r="D37" s="42">
        <f>SUM(D32:D36)</f>
        <v>110000</v>
      </c>
    </row>
    <row r="38" spans="1:4" x14ac:dyDescent="0.2">
      <c r="A38" s="10"/>
      <c r="B38" s="30"/>
      <c r="C38" s="34"/>
      <c r="D38" s="34"/>
    </row>
    <row r="39" spans="1:4" x14ac:dyDescent="0.2">
      <c r="A39" s="5" t="s">
        <v>53</v>
      </c>
      <c r="B39" s="30"/>
      <c r="C39" s="34"/>
      <c r="D39" s="34"/>
    </row>
    <row r="40" spans="1:4" ht="23.25" customHeight="1" x14ac:dyDescent="0.2">
      <c r="A40" s="43" t="s">
        <v>54</v>
      </c>
      <c r="B40" s="44"/>
      <c r="C40" s="34">
        <v>-1186502</v>
      </c>
      <c r="D40" s="35">
        <v>-496135</v>
      </c>
    </row>
    <row r="41" spans="1:4" ht="18.75" customHeight="1" x14ac:dyDescent="0.2">
      <c r="A41" s="43" t="s">
        <v>55</v>
      </c>
      <c r="B41" s="44"/>
      <c r="C41" s="45">
        <v>2734554</v>
      </c>
      <c r="D41" s="35">
        <v>1071137</v>
      </c>
    </row>
    <row r="42" spans="1:4" ht="20.25" customHeight="1" thickBot="1" x14ac:dyDescent="0.25">
      <c r="A42" s="43" t="s">
        <v>107</v>
      </c>
      <c r="B42" s="44"/>
      <c r="C42" s="46">
        <v>-8683</v>
      </c>
      <c r="D42" s="41">
        <v>-7526</v>
      </c>
    </row>
    <row r="43" spans="1:4" ht="37.5" customHeight="1" thickBot="1" x14ac:dyDescent="0.25">
      <c r="A43" s="5" t="s">
        <v>81</v>
      </c>
      <c r="B43" s="44"/>
      <c r="C43" s="47">
        <f>SUM(C40:C42)</f>
        <v>1539369</v>
      </c>
      <c r="D43" s="47">
        <f>SUM(D40:D42)</f>
        <v>567476</v>
      </c>
    </row>
    <row r="44" spans="1:4" ht="34.5" customHeight="1" x14ac:dyDescent="0.2">
      <c r="A44" s="5" t="s">
        <v>82</v>
      </c>
      <c r="B44" s="30"/>
      <c r="C44" s="34">
        <f>C30+C37+C43</f>
        <v>-297852</v>
      </c>
      <c r="D44" s="34">
        <f>D30+D37+D43</f>
        <v>-101650</v>
      </c>
    </row>
    <row r="45" spans="1:4" ht="18.75" customHeight="1" thickBot="1" x14ac:dyDescent="0.25">
      <c r="A45" s="5" t="s">
        <v>83</v>
      </c>
      <c r="B45" s="30"/>
      <c r="C45" s="42">
        <v>553671</v>
      </c>
      <c r="D45" s="42">
        <v>163215</v>
      </c>
    </row>
    <row r="46" spans="1:4" ht="24.75" thickBot="1" x14ac:dyDescent="0.25">
      <c r="A46" s="5" t="s">
        <v>84</v>
      </c>
      <c r="B46" s="30"/>
      <c r="C46" s="48">
        <f>SUM(C44:C45)</f>
        <v>255819</v>
      </c>
      <c r="D46" s="48">
        <f>SUM(D44:D45)</f>
        <v>61565</v>
      </c>
    </row>
    <row r="47" spans="1:4" ht="12.75" thickTop="1" x14ac:dyDescent="0.2">
      <c r="A47" s="9"/>
    </row>
    <row r="50" spans="1:2" x14ac:dyDescent="0.2">
      <c r="A50" s="22" t="s">
        <v>93</v>
      </c>
      <c r="B50" s="22" t="s">
        <v>94</v>
      </c>
    </row>
    <row r="53" spans="1:2" x14ac:dyDescent="0.2">
      <c r="A53" s="22" t="s">
        <v>17</v>
      </c>
      <c r="B53" s="22" t="s">
        <v>18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workbookViewId="0"/>
  </sheetViews>
  <sheetFormatPr defaultRowHeight="12" x14ac:dyDescent="0.2"/>
  <cols>
    <col min="1" max="1" width="48" style="2" customWidth="1"/>
    <col min="2" max="2" width="14.6640625" style="2" customWidth="1"/>
    <col min="3" max="3" width="2" style="2" customWidth="1"/>
    <col min="4" max="4" width="15.33203125" style="2" customWidth="1"/>
    <col min="5" max="5" width="2" style="2" customWidth="1"/>
    <col min="6" max="6" width="16.33203125" style="2" bestFit="1" customWidth="1"/>
    <col min="7" max="16384" width="9.33203125" style="2"/>
  </cols>
  <sheetData>
    <row r="1" spans="1:6" ht="24" x14ac:dyDescent="0.2">
      <c r="A1" s="31" t="s">
        <v>56</v>
      </c>
    </row>
    <row r="2" spans="1:6" x14ac:dyDescent="0.2">
      <c r="A2" s="3" t="s">
        <v>57</v>
      </c>
    </row>
    <row r="3" spans="1:6" x14ac:dyDescent="0.2">
      <c r="A3" s="3" t="s">
        <v>101</v>
      </c>
    </row>
    <row r="4" spans="1:6" x14ac:dyDescent="0.2">
      <c r="A4" s="49" t="s">
        <v>109</v>
      </c>
    </row>
    <row r="5" spans="1:6" x14ac:dyDescent="0.2">
      <c r="A5" s="9"/>
    </row>
    <row r="6" spans="1:6" ht="24.75" thickBot="1" x14ac:dyDescent="0.25">
      <c r="A6" s="9"/>
      <c r="B6" s="50" t="s">
        <v>75</v>
      </c>
      <c r="C6" s="33"/>
      <c r="D6" s="50" t="s">
        <v>37</v>
      </c>
      <c r="E6" s="33"/>
      <c r="F6" s="50" t="s">
        <v>14</v>
      </c>
    </row>
    <row r="7" spans="1:6" x14ac:dyDescent="0.2">
      <c r="A7" s="3" t="s">
        <v>95</v>
      </c>
      <c r="B7" s="12">
        <v>1684113</v>
      </c>
      <c r="C7" s="53"/>
      <c r="D7" s="12">
        <v>2952387</v>
      </c>
      <c r="E7" s="53"/>
      <c r="F7" s="12">
        <f>SUM(B7:D7)</f>
        <v>4636500</v>
      </c>
    </row>
    <row r="8" spans="1:6" ht="12.75" thickBot="1" x14ac:dyDescent="0.25">
      <c r="A8" s="9" t="s">
        <v>36</v>
      </c>
      <c r="B8" s="27" t="s">
        <v>73</v>
      </c>
      <c r="C8" s="53"/>
      <c r="D8" s="18">
        <f>Ф2!D37</f>
        <v>79196</v>
      </c>
      <c r="E8" s="53"/>
      <c r="F8" s="12">
        <f>SUM(B8:D8)</f>
        <v>79196</v>
      </c>
    </row>
    <row r="9" spans="1:6" x14ac:dyDescent="0.2">
      <c r="A9" s="3" t="s">
        <v>104</v>
      </c>
      <c r="B9" s="12">
        <v>1684113</v>
      </c>
      <c r="C9" s="12"/>
      <c r="D9" s="51">
        <f>SUM(D7:D8)</f>
        <v>3031583</v>
      </c>
      <c r="E9" s="51"/>
      <c r="F9" s="51">
        <f t="shared" ref="F9" si="0">SUM(F7:F8)</f>
        <v>4715696</v>
      </c>
    </row>
    <row r="10" spans="1:6" x14ac:dyDescent="0.2">
      <c r="A10" s="3"/>
      <c r="B10" s="12"/>
      <c r="C10" s="52"/>
      <c r="D10" s="12"/>
      <c r="E10" s="52"/>
      <c r="F10" s="12"/>
    </row>
    <row r="11" spans="1:6" ht="12.75" customHeight="1" x14ac:dyDescent="0.2">
      <c r="A11" s="3" t="s">
        <v>105</v>
      </c>
      <c r="B11" s="12">
        <v>1684113</v>
      </c>
      <c r="C11" s="52"/>
      <c r="D11" s="12">
        <v>3798878</v>
      </c>
      <c r="E11" s="52"/>
      <c r="F11" s="12">
        <f>SUM(B11:D11)</f>
        <v>5482991</v>
      </c>
    </row>
    <row r="12" spans="1:6" ht="12.75" customHeight="1" x14ac:dyDescent="0.2">
      <c r="A12" s="9" t="s">
        <v>36</v>
      </c>
      <c r="B12" s="18" t="s">
        <v>73</v>
      </c>
      <c r="C12" s="52"/>
      <c r="D12" s="12">
        <f>Ф2!C37</f>
        <v>355174</v>
      </c>
      <c r="E12" s="52"/>
      <c r="F12" s="12">
        <f>SUM(B12:D12)</f>
        <v>355174</v>
      </c>
    </row>
    <row r="13" spans="1:6" ht="13.5" customHeight="1" thickBot="1" x14ac:dyDescent="0.25">
      <c r="A13" s="3" t="s">
        <v>106</v>
      </c>
      <c r="B13" s="15">
        <v>1684113</v>
      </c>
      <c r="C13" s="18"/>
      <c r="D13" s="15">
        <f>SUM(D11:D12)</f>
        <v>4154052</v>
      </c>
      <c r="E13" s="18"/>
      <c r="F13" s="15">
        <f>SUM(F11:F12)</f>
        <v>5838165</v>
      </c>
    </row>
    <row r="14" spans="1:6" ht="12.75" thickTop="1" x14ac:dyDescent="0.2">
      <c r="A14" s="9"/>
    </row>
    <row r="15" spans="1:6" x14ac:dyDescent="0.2">
      <c r="A15" s="9"/>
    </row>
    <row r="16" spans="1:6" x14ac:dyDescent="0.2">
      <c r="A16" s="9"/>
    </row>
    <row r="17" spans="1:2" x14ac:dyDescent="0.2">
      <c r="A17" s="9"/>
    </row>
    <row r="18" spans="1:2" x14ac:dyDescent="0.2">
      <c r="A18" s="22" t="s">
        <v>93</v>
      </c>
      <c r="B18" s="22" t="s">
        <v>94</v>
      </c>
    </row>
    <row r="21" spans="1:2" x14ac:dyDescent="0.2">
      <c r="A21" s="22" t="s">
        <v>17</v>
      </c>
      <c r="B21" s="22" t="s">
        <v>18</v>
      </c>
    </row>
  </sheetData>
  <mergeCells count="2">
    <mergeCell ref="C7:C8"/>
    <mergeCell ref="E7:E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Соболева С.С.</dc:creator>
  <cp:lastModifiedBy>surpezhanov</cp:lastModifiedBy>
  <cp:lastPrinted>2023-04-18T04:30:42Z</cp:lastPrinted>
  <dcterms:created xsi:type="dcterms:W3CDTF">2016-04-28T03:50:50Z</dcterms:created>
  <dcterms:modified xsi:type="dcterms:W3CDTF">2023-04-20T04:04:55Z</dcterms:modified>
</cp:coreProperties>
</file>