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779"/>
  <workbookPr codeName="ЭтаКнига"/>
  <bookViews>
    <workbookView xWindow="120" yWindow="45" windowWidth="15180" windowHeight="8925" activeTab="0"/>
  </bookViews>
  <sheets>
    <sheet name="small" sheetId="1" r:id="rId1"/>
  </sheets>
  <definedNames>
    <definedName name="_xlnm.Print_Area" localSheetId="0">'small'!$A$1:$D$358</definedName>
  </definedNames>
  <calcPr fullCalcOnLoad="1"/>
</workbook>
</file>

<file path=xl/sharedStrings.xml><?xml version="1.0" encoding="utf-8"?>
<sst xmlns="http://schemas.openxmlformats.org/spreadsheetml/2006/main" count="367" uniqueCount="292">
  <si>
    <t xml:space="preserve">Расходы, связанные с выплатой вознаграждения по займам, полученным от других банков </t>
  </si>
  <si>
    <t>TEXAKABANK</t>
  </si>
  <si>
    <t>№ счета</t>
  </si>
  <si>
    <t>+</t>
  </si>
  <si>
    <t>Наименование классов групп счетов и балансовых счетов</t>
  </si>
  <si>
    <t>ИТОГО ПО АКТИВУ</t>
  </si>
  <si>
    <t>ИТОГО ОБЯЗАТЕЛЬСТВ</t>
  </si>
  <si>
    <t>ИТОГО СОБСТВЕННЫЙ КАПИТАЛ</t>
  </si>
  <si>
    <t>ИТОГО ПАССИВЫ</t>
  </si>
  <si>
    <t>ИТОГО ДОХОДЫ</t>
  </si>
  <si>
    <t>Превышение текущих доходов (расходов) над текущими расходами (доходами)</t>
  </si>
  <si>
    <t>ИТОГО РАСХОДЫ</t>
  </si>
  <si>
    <t>Расходы, связанные с выплатой вознаграждения по краткосрочным займам, полученным от других банков</t>
  </si>
  <si>
    <t>Комиссоинные доходы, полученные за акцепт платежных документов</t>
  </si>
  <si>
    <t>Комиссионные расходы по кастодиальной деятельности</t>
  </si>
  <si>
    <t>Счет отрицательной корректировки справедливой стоимости прочих ценных бумаг</t>
  </si>
  <si>
    <t>Сумма</t>
  </si>
  <si>
    <t>Наличность в кассе</t>
  </si>
  <si>
    <t>Банкноты и монеты в пути</t>
  </si>
  <si>
    <t>Наличность в обменных пунктах</t>
  </si>
  <si>
    <t>Наличность в банкоматах</t>
  </si>
  <si>
    <t xml:space="preserve">Корреспондентские счета </t>
  </si>
  <si>
    <t>Корреспондентский счет в Национальном Банке Республики Казахстан</t>
  </si>
  <si>
    <t>Корреспондентские счета в других банках</t>
  </si>
  <si>
    <t>Ценные бумаги</t>
  </si>
  <si>
    <t>Ценные бумаги, предназначенные для торговли</t>
  </si>
  <si>
    <t xml:space="preserve">Счета по кредитным карточкам клиентов </t>
  </si>
  <si>
    <t>Краткосрочные займы, предоставленные клиентам</t>
  </si>
  <si>
    <t>Долгосрочные займы, предоставленные клиентам</t>
  </si>
  <si>
    <t>Специальные резервы (провизии) по займам и финансовому лизингу, предоставленным клиентам</t>
  </si>
  <si>
    <t>Прочие ценные бумаги</t>
  </si>
  <si>
    <t xml:space="preserve">Ценные бумаги, имеющиеся в наличии для продажи </t>
  </si>
  <si>
    <t>Товарно-материальные запасы</t>
  </si>
  <si>
    <t>Прочие товарно-материальные запасы</t>
  </si>
  <si>
    <t>Основные средства и нематериальные активы</t>
  </si>
  <si>
    <t xml:space="preserve">Строящиеся (устанавливаемые) основные средства </t>
  </si>
  <si>
    <t>Земля, здания и сооружения</t>
  </si>
  <si>
    <t>Компьютерное оборудование</t>
  </si>
  <si>
    <t xml:space="preserve">Прочие основные средства </t>
  </si>
  <si>
    <t>Транспортные средства</t>
  </si>
  <si>
    <t>Нематериальные активы</t>
  </si>
  <si>
    <t xml:space="preserve">          Начисленная амортизация по компьютерному оборудованию</t>
  </si>
  <si>
    <t xml:space="preserve">          Начисленная амортизация по прочим основным средствам</t>
  </si>
  <si>
    <t xml:space="preserve">          Начисленная амортизация по транспортным средствам</t>
  </si>
  <si>
    <t xml:space="preserve">          Начисленная амортизация по нематериальным активам</t>
  </si>
  <si>
    <t>Hачисленные доходы по займам и финансовому лизингу, предоставленным клиентам</t>
  </si>
  <si>
    <t>Предоплата вознаграждения  и расходов</t>
  </si>
  <si>
    <t>Прочие предоплаты</t>
  </si>
  <si>
    <t>Расчеты по налогам и другим обязательным платежам в бюджет</t>
  </si>
  <si>
    <t>Дебиторы по документарным расчетам</t>
  </si>
  <si>
    <t>Дебиторы по капитальным вложениям</t>
  </si>
  <si>
    <t>Прочие дебиторы по банковской деятельности</t>
  </si>
  <si>
    <t>Прочие транзитные счета банка</t>
  </si>
  <si>
    <t>Обязательства перед клиентами</t>
  </si>
  <si>
    <t>Текущие счета клиентов</t>
  </si>
  <si>
    <t>Вклады до востребования клиентов</t>
  </si>
  <si>
    <t>Краткосрочные вклады клиентов</t>
  </si>
  <si>
    <t>Субординированные долги</t>
  </si>
  <si>
    <t>Расчеты с другими банками</t>
  </si>
  <si>
    <t>Hачисленные расходы по вкладам до востребования клиентов</t>
  </si>
  <si>
    <t>Начисленные расходы по срочным вкладам клиентов</t>
  </si>
  <si>
    <t>Hачисленные расходы по субординированному долгу</t>
  </si>
  <si>
    <t>Предоплата вознаграждения и доходов</t>
  </si>
  <si>
    <t>Прочие кредиторы по банковской деятельности</t>
  </si>
  <si>
    <t>Нераспределенный чистый доход (непокрытый убыток)</t>
  </si>
  <si>
    <t xml:space="preserve">Доходы, связанные с получением вознаграждения  по корреспондентским счетам </t>
  </si>
  <si>
    <t>Доходы, связанные  с получением вознаграждения по корреспондентским счетам  в других банках</t>
  </si>
  <si>
    <t>Доходы, связанные  с получением вознаграждения по вкладам, размещенным в других банках</t>
  </si>
  <si>
    <t>Доходы, связанные  с получением вознаграждения по вкладам, размещенным в других банках (на одну ночь)</t>
  </si>
  <si>
    <t>Доходы, связанные  с получением вознаграждения  по краткосрочным вкладам, размещенным в других банках (до одного года)</t>
  </si>
  <si>
    <t>Доходы, связанные  с получением вознаграждения по займам овердрафт, предоставленным клиентам</t>
  </si>
  <si>
    <t>Доходы, связанные  с получением вознаграждения по краткосрочным займам, предоставленным клиентам</t>
  </si>
  <si>
    <t>Доходы, связанные  с получением вознаграждения по долгосрочным займам, предоставленным клиентам</t>
  </si>
  <si>
    <t>Комиссионнее вознаграждение по займам, предоставленным клиентам</t>
  </si>
  <si>
    <t>Доходы, связанные  с получением вознаграждения по прочим ценным бумагам</t>
  </si>
  <si>
    <t>Долгосрочные вклады клиентов</t>
  </si>
  <si>
    <t>Доходы, связанные  с получением вознаграждения по ценным бумагам, имеющимся в наличии для продажи</t>
  </si>
  <si>
    <t>Доходы по дилинговым операциям</t>
  </si>
  <si>
    <t>Доходы по купле-продаже иностранной валюты</t>
  </si>
  <si>
    <t xml:space="preserve">Комиссионные доходы </t>
  </si>
  <si>
    <t xml:space="preserve">Прочие комиссионные доходы </t>
  </si>
  <si>
    <t>Неустойка (штраф, пеня)</t>
  </si>
  <si>
    <t>Прочие  доходы</t>
  </si>
  <si>
    <t>Прочие доходы, от банковской деятельности</t>
  </si>
  <si>
    <t xml:space="preserve">Расходы, связанные с выплатой вознаграждения по займам овернайт </t>
  </si>
  <si>
    <t>Специальные резервы(провизии) на покрытие убытков по условным обязательствам</t>
  </si>
  <si>
    <t>Расходы, связанные с выплатой вознаграждения по займам овернайт других банков</t>
  </si>
  <si>
    <t xml:space="preserve">Расходы, связанные с выплатой вознаграждения по вкладам других банков </t>
  </si>
  <si>
    <t>Расходы, связанные с выплатой вознаграждения по требованиям клиентов</t>
  </si>
  <si>
    <t>Расходы, связанные с выплатой вознаграждения по краткосрочным вкладам 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</si>
  <si>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</si>
  <si>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</si>
  <si>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субординированному долгу</t>
  </si>
  <si>
    <t>Расходы по дилинговым операциям</t>
  </si>
  <si>
    <t>Потери по купле-продаже иностранной валюты</t>
  </si>
  <si>
    <t xml:space="preserve">Комиссионные расходы </t>
  </si>
  <si>
    <t>Комиссионные расходы по полученным услугам по переводным операциям</t>
  </si>
  <si>
    <t xml:space="preserve">Прочие комиссионные расходы </t>
  </si>
  <si>
    <t>Общехозяйственные расходы</t>
  </si>
  <si>
    <t>Расходы на инкассацию</t>
  </si>
  <si>
    <t>Прочие общехозяйственные расходы</t>
  </si>
  <si>
    <t>Прочие расходы</t>
  </si>
  <si>
    <t>Прочие расходы от небанковской деятельности</t>
  </si>
  <si>
    <t>Деньги</t>
  </si>
  <si>
    <t>Монеты, изготовленные из драгоценных металлов, в кассе</t>
  </si>
  <si>
    <t>Деньги в дорожных чеках</t>
  </si>
  <si>
    <t>Требования к клиентам</t>
  </si>
  <si>
    <t xml:space="preserve">Премия по приобретенным прочим ценным бумагам </t>
  </si>
  <si>
    <t>Инвестиции в капитал и субординированный долг</t>
  </si>
  <si>
    <t xml:space="preserve">Начисленные доходы, связанные с получением вознаграждения </t>
  </si>
  <si>
    <t>Hачисленные доходы по ценным бумагам,имеющимся в наличии для продажи</t>
  </si>
  <si>
    <t>Прочие дебиторы</t>
  </si>
  <si>
    <t>Расчеты с работниками</t>
  </si>
  <si>
    <t>Займы, полученные от других банков и организаций осуществляющих отдельные виды банковских операций</t>
  </si>
  <si>
    <t>Текущие счета физических лиц, являющиеся объектом обязательного коллективного гарантирования(страхования)вкладов(депозитов)</t>
  </si>
  <si>
    <t>Вклады до востребования физических лиц, являющиеся объектом обязательного коллективного гарантирования(страхования)вкладов(депозитов)</t>
  </si>
  <si>
    <t>Краткосрочные вклады физических лиц, являющиеся объектом обязательного коллективного гарантирования(страхования)вкладов(депозитов)</t>
  </si>
  <si>
    <t>Долгосрочные вклады физических лиц, являющиеся объектом обязательного коллективного гарантирования(страхования)вкладов(депозитов)</t>
  </si>
  <si>
    <t>Условные вклады физических лиц, являющиеся объектом обязательного коллективного гарантирования(страхования)вкладов(депозитов)</t>
  </si>
  <si>
    <t>Карт-счета физических лиц, являющиеся объектом обязательного коллективного гарантирования(страхования)вкладов(депозитов)</t>
  </si>
  <si>
    <t>Карт-счета</t>
  </si>
  <si>
    <t>Счет хранения указаний отправителя в соответствии с валютным законодательством РК</t>
  </si>
  <si>
    <t>Расчеты по платежам</t>
  </si>
  <si>
    <t xml:space="preserve">Hачисленные расходы, связанные с выплатой вознаграждения </t>
  </si>
  <si>
    <t>Прочие кредиторы</t>
  </si>
  <si>
    <t>Прочие транзитные счета</t>
  </si>
  <si>
    <t>Уставный капитал</t>
  </si>
  <si>
    <t>Резервный капитал и резервы переоценки</t>
  </si>
  <si>
    <t>Резервный капитал</t>
  </si>
  <si>
    <t>Доходы, связанные  с получением вознаграждения по требованиям,к клиентам</t>
  </si>
  <si>
    <t>Комиссионные доходы за услуги по переводным операциям</t>
  </si>
  <si>
    <t>Комиссионные доходы за услуги по купле-продаже иностранной валюты</t>
  </si>
  <si>
    <t>Комиссионные доходы за услуги по приему вкладов, открытию и ведению банковских счетов клиентов</t>
  </si>
  <si>
    <t>Комиссионные доходы за услуги по кассовым операциям</t>
  </si>
  <si>
    <t>Корреспондентские счета</t>
  </si>
  <si>
    <t>Корреспондентские счета других банков</t>
  </si>
  <si>
    <t>Расходы, связанные с выплатой вознаграждения по операциям "РЕПО" с ценными бумагами</t>
  </si>
  <si>
    <t>Краткосрочные займы, полученные от других банков</t>
  </si>
  <si>
    <t>Просроченная задолженность клиентов по займам банка</t>
  </si>
  <si>
    <t>Прочие инвестиции</t>
  </si>
  <si>
    <t>Hачисленные расходы по займам и финансовому лизингу, полученным от других банков</t>
  </si>
  <si>
    <t xml:space="preserve">Предоплата вознаграждения по предоставленным займам </t>
  </si>
  <si>
    <t>Просроченное вознаграждение по займам и финансовому лизингу, предоставленным клиентам</t>
  </si>
  <si>
    <t>Начисленные комиссионные доходы</t>
  </si>
  <si>
    <t>Счет положительной корректировки справедливой стоимости прочих ценных бумаг</t>
  </si>
  <si>
    <t>Начисленные прочие комиссионные  доходы</t>
  </si>
  <si>
    <t>Счет положительной корректировки справедливой стоимости ценных бумаг,предназначенных для торговли</t>
  </si>
  <si>
    <t>Отсроченный подоходный налог</t>
  </si>
  <si>
    <t>Прочие кредиторы по небанковской деятельности</t>
  </si>
  <si>
    <t>Прочие дебиторы по небанковской деятельности</t>
  </si>
  <si>
    <t>Расходы, связанные с выплатой вознаграждения по текущим счетам клиентов</t>
  </si>
  <si>
    <t>Доходы, связанные  с получением вознаграждения по краткосрочным вкладам, размещенным в других банках (до одного месяца)</t>
  </si>
  <si>
    <t>Доходы от переоценки</t>
  </si>
  <si>
    <t>Административные расходы</t>
  </si>
  <si>
    <t>Расходы на ремонт</t>
  </si>
  <si>
    <t>Расходы по страхованию</t>
  </si>
  <si>
    <t>Налоги, сборы и другие обязательные платежи в бюджет, кроме подоходного налога</t>
  </si>
  <si>
    <t>Прочие налоги, сборы и обязательные платежи в бюджет</t>
  </si>
  <si>
    <t>Расходы по аренде</t>
  </si>
  <si>
    <t>Комиссионные доходы за услуги по выдаче гарантий</t>
  </si>
  <si>
    <t>Транспортные расходы</t>
  </si>
  <si>
    <t>Расходы по услугам связи</t>
  </si>
  <si>
    <t>Чрезвычайные расходы</t>
  </si>
  <si>
    <t>Убытки прошлых периодов, связанные с банковской деятельностью, выявленные в отчетном периоде</t>
  </si>
  <si>
    <t>Расходы на рекламу</t>
  </si>
  <si>
    <t>Налог на добавленную стоимость</t>
  </si>
  <si>
    <t>Доходы по амортизации дисконта по приобретенным прочим ценным бумагам</t>
  </si>
  <si>
    <t xml:space="preserve">Доходы по купле-продаже ценных бумаг </t>
  </si>
  <si>
    <t>Расходы, связанные с выплатой вознаграждения по займам, полученным от Правительства  и местных органов власти РК</t>
  </si>
  <si>
    <t>Расходы, связанные с выплатой вознаграждения по долгосрочным займам, полученным от Прав-ва и местных органов власти РК</t>
  </si>
  <si>
    <t>Комиссионные расходы по полученным услугам  по купле-продаже ценных бумаг</t>
  </si>
  <si>
    <t>Комиссионные расходы по полученным услугам  по купле-продаже иностранной валюты</t>
  </si>
  <si>
    <t>Комиссионные доходы по документарным расчетам</t>
  </si>
  <si>
    <t>Расходы на охрану и сигнализацию</t>
  </si>
  <si>
    <t>Прочие расходы от банковской деятельности</t>
  </si>
  <si>
    <t>Комиссионные доходы за услуги по купле-продаже ценных бумаг</t>
  </si>
  <si>
    <t>Чрезвычайные доходы</t>
  </si>
  <si>
    <t>Доходы прошлых периодов, связанные с банковской деятельностью, выявленные в отчетном периоде</t>
  </si>
  <si>
    <t>Подоходный налог</t>
  </si>
  <si>
    <t>Расходы на служебные командировки</t>
  </si>
  <si>
    <t>Амортизационные отчисления</t>
  </si>
  <si>
    <t>Амортизационные отчисления по прочим основным средствам</t>
  </si>
  <si>
    <t>Доходы, связанные  с получением вознаграждения по кредитным карточкам  клиентов</t>
  </si>
  <si>
    <t>Налог на транспортные средства</t>
  </si>
  <si>
    <t>Расходы по оплате труда и обязательным отчислениям</t>
  </si>
  <si>
    <t xml:space="preserve">Расходы по оплате труда </t>
  </si>
  <si>
    <t>Прочие выплаты</t>
  </si>
  <si>
    <t>Социальный налог</t>
  </si>
  <si>
    <t>Амортизационные отчисления по зданиям и сооружениям</t>
  </si>
  <si>
    <t>Амортизационные отчисления по  компьютерному оборудованию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</si>
  <si>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</si>
  <si>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</si>
  <si>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Резервы переоценки стоимости ценных бумаг, имеющихся в наличии для продажи</t>
  </si>
  <si>
    <t>Доходы, связанные  с получением вознаграждения по ценным бумагам</t>
  </si>
  <si>
    <t>Доходы, связанные  с получением вознаграждения по ценным бумагам, предназначенным для торговли</t>
  </si>
  <si>
    <t>Прочие доходы, от небанковской деятельности</t>
  </si>
  <si>
    <t xml:space="preserve">Расходы, связанные с выплатой вознаграждения по ценным бумагам </t>
  </si>
  <si>
    <t>Расходы по амортизации премии по приобретенным прочим ценным бумагам</t>
  </si>
  <si>
    <t>Ассигнования на обеспечение</t>
  </si>
  <si>
    <t>Ассигнования на специальные резервы по (провизии) по займам и финансовому лизингу, предоставленным клиентам</t>
  </si>
  <si>
    <t>Ассигнования на специальные резервы (провизии) по условным обязательствам</t>
  </si>
  <si>
    <t>Срочные вклады</t>
  </si>
  <si>
    <t>Земельный налог</t>
  </si>
  <si>
    <t>Налог на имущество юридических лиц</t>
  </si>
  <si>
    <t>Расходы, связанные с выплатой вознаграждения по краткосрочным вкладам других банков (до 1 года)</t>
  </si>
  <si>
    <t>Доходы от продажи</t>
  </si>
  <si>
    <t>Расходы, связанные с выплатой вознаграждения по срочным вкладам НБРК</t>
  </si>
  <si>
    <t>Доходы, связанные с получением вознаграждения по операциям "Обратное РЕПО" с ценными бумагами</t>
  </si>
  <si>
    <t>Доходы, связанные  с получением вознаграждения по долгосрочным вкладам, размещенным в  других банках</t>
  </si>
  <si>
    <t>Специальные резервы (провизии) на покрытие убытков по корреспондентским счетам в других банках</t>
  </si>
  <si>
    <t>Вклад, являющийся обеспечением обязательств клиентов</t>
  </si>
  <si>
    <t>Премия по выпущенным в обращение субординированным облигациям</t>
  </si>
  <si>
    <t>Дисконт по выпущенным в обращение субординированным облигациям</t>
  </si>
  <si>
    <t>Субординированные облигации</t>
  </si>
  <si>
    <t>Уставный капитал - простые акции</t>
  </si>
  <si>
    <t>Нереализованный доход от переоценки иностранной валюты</t>
  </si>
  <si>
    <t>Расходы по амортизации дисконта по выпущенным в обращение субординированным облигациям</t>
  </si>
  <si>
    <t>Расходы, связанные с выплатой вознаграждения по субординированным облигациям</t>
  </si>
  <si>
    <t>Доходы по амортизации премии по выпущенным в обращение субординированным облигациям</t>
  </si>
  <si>
    <t>Доходы от реализации основных средств и нематериальных активов</t>
  </si>
  <si>
    <t>Доход от переоценки займов в тенге с фиксацией валютного эквивалента займов, предоставленных другим банкам</t>
  </si>
  <si>
    <t>Hачисленные расходы по административно-хозяйственной деятельности</t>
  </si>
  <si>
    <t>Счет хранения денег, принятых в качестве обеспечения(заклад,задаток) обязательств клиентов</t>
  </si>
  <si>
    <t>Реализованные доходы от переоценки</t>
  </si>
  <si>
    <t>Реализованные доходы от изменения стоимости ценных бумаг, предназначенных для торговли и имеющихся в наличии для продажи</t>
  </si>
  <si>
    <t>Потери по купле-продаже ценных бумаг</t>
  </si>
  <si>
    <t xml:space="preserve">Счета по гарантиям </t>
  </si>
  <si>
    <t>Возможные требования по выданным или подтвержденным гарантиям</t>
  </si>
  <si>
    <t>Возможные требования по принятым гарантиям</t>
  </si>
  <si>
    <t>Счета к размещению вкладов и займов в будущем</t>
  </si>
  <si>
    <t>Будущие требования по предоставлемым займам</t>
  </si>
  <si>
    <t>ИТОГО УСЛОВНЫЕ И ВОЗМОЖНЫЕ ОБЯЗАТЕЛЬСТВА</t>
  </si>
  <si>
    <t>Возможные обязательства по выданным или подтвержденным гарантиям</t>
  </si>
  <si>
    <t>Возможное уменьшение требований по принятым гарантиям</t>
  </si>
  <si>
    <t>Условные обязательства по предоставлению займов в будущем</t>
  </si>
  <si>
    <t>ИТОГО УСЛОВНЫЕ И ВОЗМОЖНЫЕ ТРЕБОВАНИЯ</t>
  </si>
  <si>
    <t>Мемориальные счета - активы</t>
  </si>
  <si>
    <t>Долги, списанные в убыток</t>
  </si>
  <si>
    <t>Документы и ценности по иностранным операциям, отосланные на инкассо</t>
  </si>
  <si>
    <t>Мемориальные счета - пассивы</t>
  </si>
  <si>
    <t>Машины, оборудование, транспортные и другие средства, принятые в аренду</t>
  </si>
  <si>
    <t>Документы и ценности, принятые на инкассо</t>
  </si>
  <si>
    <t>Имущество, принятое в обеспечение(залог)</t>
  </si>
  <si>
    <t>Мемориальные счета - прочие</t>
  </si>
  <si>
    <t>Расчетные документы, не оплаченные в срок</t>
  </si>
  <si>
    <t>Разные ценности и документы</t>
  </si>
  <si>
    <t>Счета "Депо"</t>
  </si>
  <si>
    <t>ИТОГО ПО СЧЕТАМ МЕМОРАНДУМА</t>
  </si>
  <si>
    <t>Руководитель</t>
  </si>
  <si>
    <t>Главный бухгалтер</t>
  </si>
  <si>
    <t>Расходы, связанные с выплатой вознаграждения по вкладу,являющемуся обеспечением обяз-в клиентов</t>
  </si>
  <si>
    <t>Вознаграждение, начисленное предыдущими держателями по прочим ценным бумагам</t>
  </si>
  <si>
    <t>Резервы переоценки основных средств</t>
  </si>
  <si>
    <t>Нераспределенный чистый доход (непокрытый убыток) прошлых лет</t>
  </si>
  <si>
    <t>Доходы, связанные с получением вознаграждения по просроченной задолженности других банков по вкладам</t>
  </si>
  <si>
    <t>Доходы прошлых периодов, связанные с небанковской деятельностью, выявленные в отчетном периоде</t>
  </si>
  <si>
    <t>Расходы от переоценки</t>
  </si>
  <si>
    <t>Нереализованный расход от изменения стоимости ценных бумаг, предназначенных для торговли и имеющихся в наличии для продажи</t>
  </si>
  <si>
    <t>Счета по получению вкладов и займов в будущем</t>
  </si>
  <si>
    <t>Условные требования по получению займов в будущем</t>
  </si>
  <si>
    <t>Будущие обязательства по получаемым займам</t>
  </si>
  <si>
    <t xml:space="preserve">          Начисленная амортизация по зданиям и сооружениям </t>
  </si>
  <si>
    <t>Ассигнования на специальные резервы (провизии) по вкладам, размещенным в других банках</t>
  </si>
  <si>
    <t>Расходы по аудиту и консультационным услугам</t>
  </si>
  <si>
    <t xml:space="preserve">Дебиторы по гарантиям </t>
  </si>
  <si>
    <t>Счет хранения денег, принятых в качестве обеспечения(заклад,задаток) обязательств других банков</t>
  </si>
  <si>
    <t>Расходы, связанные с выплатой вознаграждения по депозитам до востребования клиентов</t>
  </si>
  <si>
    <t>Специальные резервы (провизии) на покрытие убытков по дебиторской задолженности, связанной с банковской деятельностью</t>
  </si>
  <si>
    <t>Ассигнования на специальные резервы (провизии) по дебиторской задолженности, связанной с банковской деятельностью</t>
  </si>
  <si>
    <t>Требования  к  Национальному  Банку  Республики Казахстан</t>
  </si>
  <si>
    <t xml:space="preserve">Вклады до востребования  в Национальном Банке Республике Казахстан </t>
  </si>
  <si>
    <t>Hачисленные доходы по вкладам, размещенным в Национальном Банке</t>
  </si>
  <si>
    <t>Начисленные доходы по ценным бумагам, предназначенным для торговли</t>
  </si>
  <si>
    <t xml:space="preserve">Реализованные расходы от прочей переоценки </t>
  </si>
  <si>
    <t>Реализованные расходы от изменения стоимости ценных бумаг, предназначенных для торговли и имеющихся в наличии для продажи</t>
  </si>
  <si>
    <t>Операции"обратное РЕПО"с ценными бумагами</t>
  </si>
  <si>
    <t>Hачисленные доходы по операциям"обратное РЕПО"с ценными бумагами</t>
  </si>
  <si>
    <t>Представительские расходы</t>
  </si>
  <si>
    <t>Расходы, связанные с выплатой вознаграждения по краткосрочным вкладам других банков (до 1 месяца)</t>
  </si>
  <si>
    <t>Дисконт по приобретенным прочим ценным бумагам</t>
  </si>
  <si>
    <t>Счета по купле-продаже валютных ценностей</t>
  </si>
  <si>
    <t>Условные требования по купле-продаже иностранной валюты</t>
  </si>
  <si>
    <t>Позиция по сделкам с иностранной валютой</t>
  </si>
  <si>
    <t>Условные обязательства по купле-продаже иностранной валюты</t>
  </si>
  <si>
    <t>Доходы, связанные  с получением вознаграждения по вкладам банка, размещенным в</t>
  </si>
  <si>
    <t>Доходы, связанные  с получением вознаграждения по вкладам до востребования банка, размещенным в НБРК</t>
  </si>
  <si>
    <t>Банкноты национальной валюты до выпуска в обращения</t>
  </si>
  <si>
    <t>Баланс 700Н за 29/09/06</t>
  </si>
  <si>
    <t>Вклады, размещенные в других банках</t>
  </si>
  <si>
    <t>Вклады, размещенные в других банках (на одну ночь)</t>
  </si>
  <si>
    <t>Hачисленные доходы по вкладам, размещенным в других банках</t>
  </si>
  <si>
    <t>Начисленные комиссионные доходы по документарным расчетам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</si>
</sst>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zt&quot;;\-#,##0\ &quot;kzt&quot;"/>
    <numFmt numFmtId="165" formatCode="#,##0\ &quot;kzt&quot;;[Red]\-#,##0\ &quot;kzt&quot;"/>
    <numFmt numFmtId="166" formatCode="#,##0.00\ &quot;kzt&quot;;\-#,##0.00\ &quot;kzt&quot;"/>
    <numFmt numFmtId="167" formatCode="#,##0.00\ &quot;kzt&quot;;[Red]\-#,##0.00\ &quot;kzt&quot;"/>
    <numFmt numFmtId="168" formatCode="_-* #,##0\ &quot;kzt&quot;_-;\-* #,##0\ &quot;kzt&quot;_-;_-* &quot;-&quot;\ &quot;kzt&quot;_-;_-@_-"/>
    <numFmt numFmtId="169" formatCode="_-* #,##0\ _k_z_t_-;\-* #,##0\ _k_z_t_-;_-* &quot;-&quot;\ _k_z_t_-;_-@_-"/>
    <numFmt numFmtId="170" formatCode="_-* #,##0.00\ &quot;kzt&quot;_-;\-* #,##0.00\ &quot;kzt&quot;_-;_-* &quot;-&quot;??\ &quot;kzt&quot;_-;_-@_-"/>
    <numFmt numFmtId="171" formatCode="_-* #,##0.00\ _k_z_t_-;\-* #,##0.00\ _k_z_t_-;_-* &quot;-&quot;??\ _k_z_t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3" borderId="1" xfId="0" applyFont="1" applyFill="1" applyBorder="1" applyAlignment="1">
      <alignment/>
    </xf>
    <xf numFmtId="0" fontId="4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25390625" style="18" customWidth="1"/>
    <col min="2" max="2" width="84.375" style="17" customWidth="1"/>
    <col min="3" max="3" width="9.125" style="17" customWidth="1"/>
    <col min="4" max="4" width="10.00390625" style="17" customWidth="1"/>
  </cols>
  <sheetData>
    <row r="1" spans="1:2" ht="15.75">
      <c r="A1" s="4"/>
      <c r="B1" s="5" t="s">
        <v>287</v>
      </c>
    </row>
    <row r="3" ht="15.75">
      <c r="B3" s="5" t="s">
        <v>1</v>
      </c>
    </row>
    <row r="5" spans="1:3" ht="12.75">
      <c r="A5" s="13" t="s">
        <v>2</v>
      </c>
      <c r="B5" s="14" t="s">
        <v>4</v>
      </c>
      <c r="C5" s="14" t="s">
        <v>16</v>
      </c>
    </row>
    <row r="6" spans="1:4" ht="12.75">
      <c r="A6" s="8">
        <v>1000</v>
      </c>
      <c r="B6" s="9" t="s">
        <v>103</v>
      </c>
      <c r="C6" s="9">
        <f>SUM(C7:C12)</f>
        <v>2165094</v>
      </c>
      <c r="D6" s="17" t="s">
        <v>3</v>
      </c>
    </row>
    <row r="7" spans="1:3" ht="12.75">
      <c r="A7" s="19">
        <v>1001</v>
      </c>
      <c r="B7" s="20" t="s">
        <v>17</v>
      </c>
      <c r="C7" s="20">
        <v>1567015</v>
      </c>
    </row>
    <row r="8" spans="1:3" ht="12.75">
      <c r="A8" s="19">
        <v>1002</v>
      </c>
      <c r="B8" s="20" t="s">
        <v>18</v>
      </c>
      <c r="C8" s="20">
        <v>459968</v>
      </c>
    </row>
    <row r="9" spans="1:3" ht="12.75">
      <c r="A9" s="19">
        <v>1003</v>
      </c>
      <c r="B9" s="20" t="s">
        <v>19</v>
      </c>
      <c r="C9" s="20">
        <v>1299</v>
      </c>
    </row>
    <row r="10" spans="1:3" ht="12.75">
      <c r="A10" s="19">
        <v>1005</v>
      </c>
      <c r="B10" s="20" t="s">
        <v>20</v>
      </c>
      <c r="C10" s="20">
        <v>70124</v>
      </c>
    </row>
    <row r="11" spans="1:3" ht="12.75">
      <c r="A11" s="19">
        <v>1007</v>
      </c>
      <c r="B11" s="20" t="s">
        <v>104</v>
      </c>
      <c r="C11" s="21">
        <v>216</v>
      </c>
    </row>
    <row r="12" spans="1:3" ht="12.75">
      <c r="A12" s="19">
        <v>1008</v>
      </c>
      <c r="B12" s="20" t="s">
        <v>105</v>
      </c>
      <c r="C12" s="20">
        <v>66472</v>
      </c>
    </row>
    <row r="13" spans="1:4" ht="12.75">
      <c r="A13" s="8">
        <v>1050</v>
      </c>
      <c r="B13" s="9" t="s">
        <v>21</v>
      </c>
      <c r="C13" s="9">
        <v>1740389</v>
      </c>
      <c r="D13" s="17" t="s">
        <v>3</v>
      </c>
    </row>
    <row r="14" spans="1:3" ht="12.75">
      <c r="A14" s="19">
        <v>1051</v>
      </c>
      <c r="B14" s="20" t="s">
        <v>22</v>
      </c>
      <c r="C14" s="20">
        <v>1530015</v>
      </c>
    </row>
    <row r="15" spans="1:3" ht="12.75">
      <c r="A15" s="19">
        <v>1052</v>
      </c>
      <c r="B15" s="20" t="s">
        <v>23</v>
      </c>
      <c r="C15" s="20">
        <v>210386</v>
      </c>
    </row>
    <row r="16" spans="1:3" ht="12.75">
      <c r="A16" s="19">
        <v>1054</v>
      </c>
      <c r="B16" s="20" t="s">
        <v>209</v>
      </c>
      <c r="C16" s="20">
        <v>-12</v>
      </c>
    </row>
    <row r="17" spans="1:4" ht="12.75">
      <c r="A17" s="8">
        <v>1100</v>
      </c>
      <c r="B17" s="9" t="s">
        <v>269</v>
      </c>
      <c r="C17" s="9">
        <v>1300000</v>
      </c>
      <c r="D17" s="17" t="s">
        <v>3</v>
      </c>
    </row>
    <row r="18" spans="1:3" ht="12.75">
      <c r="A18" s="19">
        <v>1102</v>
      </c>
      <c r="B18" s="20" t="s">
        <v>270</v>
      </c>
      <c r="C18" s="20">
        <v>1300000</v>
      </c>
    </row>
    <row r="19" spans="1:4" s="16" customFormat="1" ht="12.75">
      <c r="A19" s="8">
        <v>1150</v>
      </c>
      <c r="B19" s="9" t="s">
        <v>286</v>
      </c>
      <c r="C19" s="9">
        <v>9350</v>
      </c>
      <c r="D19" s="7"/>
    </row>
    <row r="20" spans="1:4" ht="12.75">
      <c r="A20" s="8">
        <v>1200</v>
      </c>
      <c r="B20" s="9" t="s">
        <v>24</v>
      </c>
      <c r="C20" s="9">
        <v>104890</v>
      </c>
      <c r="D20" s="17" t="s">
        <v>3</v>
      </c>
    </row>
    <row r="21" spans="1:3" ht="12.75">
      <c r="A21" s="19">
        <v>1201</v>
      </c>
      <c r="B21" s="20" t="s">
        <v>25</v>
      </c>
      <c r="C21" s="20">
        <v>100000</v>
      </c>
    </row>
    <row r="22" spans="1:3" ht="12.75">
      <c r="A22" s="19">
        <v>1208</v>
      </c>
      <c r="B22" s="20" t="s">
        <v>146</v>
      </c>
      <c r="C22" s="20">
        <v>4890</v>
      </c>
    </row>
    <row r="23" spans="1:4" ht="12.75">
      <c r="A23" s="8">
        <v>1250</v>
      </c>
      <c r="B23" s="9" t="s">
        <v>288</v>
      </c>
      <c r="C23" s="9">
        <v>161696</v>
      </c>
      <c r="D23" s="17" t="s">
        <v>3</v>
      </c>
    </row>
    <row r="24" spans="1:3" ht="12.75">
      <c r="A24" s="19">
        <v>1251</v>
      </c>
      <c r="B24" s="20" t="s">
        <v>289</v>
      </c>
      <c r="C24" s="20">
        <v>161696</v>
      </c>
    </row>
    <row r="25" spans="1:4" ht="12.75">
      <c r="A25" s="8">
        <v>1400</v>
      </c>
      <c r="B25" s="9" t="s">
        <v>106</v>
      </c>
      <c r="C25" s="9">
        <f>SUM(C26:C30)</f>
        <v>15026327</v>
      </c>
      <c r="D25" s="17" t="s">
        <v>3</v>
      </c>
    </row>
    <row r="26" spans="1:3" ht="12.75">
      <c r="A26" s="19">
        <v>1403</v>
      </c>
      <c r="B26" s="20" t="s">
        <v>26</v>
      </c>
      <c r="C26" s="20">
        <v>184858</v>
      </c>
    </row>
    <row r="27" spans="1:3" ht="12.75">
      <c r="A27" s="19">
        <v>1411</v>
      </c>
      <c r="B27" s="20" t="s">
        <v>27</v>
      </c>
      <c r="C27" s="20">
        <v>513713</v>
      </c>
    </row>
    <row r="28" spans="1:3" ht="12.75">
      <c r="A28" s="19">
        <v>1417</v>
      </c>
      <c r="B28" s="20" t="s">
        <v>28</v>
      </c>
      <c r="C28" s="20">
        <v>15067901</v>
      </c>
    </row>
    <row r="29" spans="1:3" ht="12.75">
      <c r="A29" s="19">
        <v>1424</v>
      </c>
      <c r="B29" s="20" t="s">
        <v>138</v>
      </c>
      <c r="C29" s="20">
        <v>81222</v>
      </c>
    </row>
    <row r="30" spans="1:3" ht="12.75">
      <c r="A30" s="19">
        <v>1428</v>
      </c>
      <c r="B30" s="20" t="s">
        <v>29</v>
      </c>
      <c r="C30" s="20">
        <f>-1029815+208448</f>
        <v>-821367</v>
      </c>
    </row>
    <row r="31" spans="1:4" ht="12.75">
      <c r="A31" s="8">
        <v>1450</v>
      </c>
      <c r="B31" s="9" t="s">
        <v>30</v>
      </c>
      <c r="C31" s="9">
        <v>3909626</v>
      </c>
      <c r="D31" s="17" t="s">
        <v>3</v>
      </c>
    </row>
    <row r="32" spans="1:3" ht="12.75">
      <c r="A32" s="19">
        <v>1452</v>
      </c>
      <c r="B32" s="20" t="s">
        <v>31</v>
      </c>
      <c r="C32" s="20">
        <v>3803635</v>
      </c>
    </row>
    <row r="33" spans="1:3" ht="12.75">
      <c r="A33" s="19">
        <v>1453</v>
      </c>
      <c r="B33" s="20" t="s">
        <v>279</v>
      </c>
      <c r="C33" s="20">
        <v>-1760</v>
      </c>
    </row>
    <row r="34" spans="1:3" ht="12.75">
      <c r="A34" s="19">
        <v>1454</v>
      </c>
      <c r="B34" s="20" t="s">
        <v>107</v>
      </c>
      <c r="C34" s="20">
        <v>115259</v>
      </c>
    </row>
    <row r="35" spans="1:3" ht="12.75">
      <c r="A35" s="19">
        <v>1455</v>
      </c>
      <c r="B35" s="20" t="s">
        <v>251</v>
      </c>
      <c r="C35" s="20">
        <v>2180</v>
      </c>
    </row>
    <row r="36" spans="1:3" ht="12.75">
      <c r="A36" s="19">
        <v>1456</v>
      </c>
      <c r="B36" s="20" t="s">
        <v>144</v>
      </c>
      <c r="C36" s="20">
        <v>21173</v>
      </c>
    </row>
    <row r="37" spans="1:3" ht="12.75">
      <c r="A37" s="19">
        <v>1457</v>
      </c>
      <c r="B37" s="20" t="s">
        <v>15</v>
      </c>
      <c r="C37" s="20">
        <v>-30861</v>
      </c>
    </row>
    <row r="38" spans="1:3" ht="12.75">
      <c r="A38" s="8">
        <v>1458</v>
      </c>
      <c r="B38" s="9" t="s">
        <v>275</v>
      </c>
      <c r="C38" s="9">
        <v>3958535</v>
      </c>
    </row>
    <row r="39" spans="1:4" ht="12.75">
      <c r="A39" s="8">
        <v>1470</v>
      </c>
      <c r="B39" s="9" t="s">
        <v>108</v>
      </c>
      <c r="C39" s="9">
        <v>2400</v>
      </c>
      <c r="D39" s="17" t="s">
        <v>3</v>
      </c>
    </row>
    <row r="40" spans="1:3" ht="12.75">
      <c r="A40" s="19">
        <v>1476</v>
      </c>
      <c r="B40" s="20" t="s">
        <v>139</v>
      </c>
      <c r="C40" s="20">
        <v>2400</v>
      </c>
    </row>
    <row r="41" spans="1:4" ht="12.75">
      <c r="A41" s="8">
        <v>1600</v>
      </c>
      <c r="B41" s="9" t="s">
        <v>32</v>
      </c>
      <c r="C41" s="9">
        <v>6532</v>
      </c>
      <c r="D41" s="17" t="s">
        <v>3</v>
      </c>
    </row>
    <row r="42" spans="1:3" ht="12.75">
      <c r="A42" s="19">
        <v>1602</v>
      </c>
      <c r="B42" s="20" t="s">
        <v>33</v>
      </c>
      <c r="C42" s="20">
        <v>6532</v>
      </c>
    </row>
    <row r="43" spans="1:4" ht="12.75">
      <c r="A43" s="8">
        <v>1650</v>
      </c>
      <c r="B43" s="9" t="s">
        <v>34</v>
      </c>
      <c r="C43" s="9">
        <v>2345382</v>
      </c>
      <c r="D43" s="17" t="s">
        <v>3</v>
      </c>
    </row>
    <row r="44" spans="1:3" ht="12.75">
      <c r="A44" s="19">
        <v>1651</v>
      </c>
      <c r="B44" s="20" t="s">
        <v>35</v>
      </c>
      <c r="C44" s="20">
        <v>16392</v>
      </c>
    </row>
    <row r="45" spans="1:3" ht="12.75">
      <c r="A45" s="19">
        <v>1652</v>
      </c>
      <c r="B45" s="20" t="s">
        <v>36</v>
      </c>
      <c r="C45" s="20">
        <v>1823324</v>
      </c>
    </row>
    <row r="46" spans="1:3" ht="12.75">
      <c r="A46" s="19">
        <v>1653</v>
      </c>
      <c r="B46" s="20" t="s">
        <v>37</v>
      </c>
      <c r="C46" s="20">
        <v>202485</v>
      </c>
    </row>
    <row r="47" spans="1:3" ht="12.75">
      <c r="A47" s="19">
        <v>1654</v>
      </c>
      <c r="B47" s="20" t="s">
        <v>38</v>
      </c>
      <c r="C47" s="20">
        <v>431295</v>
      </c>
    </row>
    <row r="48" spans="1:3" ht="12.75">
      <c r="A48" s="19">
        <v>1658</v>
      </c>
      <c r="B48" s="20" t="s">
        <v>39</v>
      </c>
      <c r="C48" s="20">
        <v>110520</v>
      </c>
    </row>
    <row r="49" spans="1:3" ht="12.75">
      <c r="A49" s="19">
        <v>1659</v>
      </c>
      <c r="B49" s="20" t="s">
        <v>40</v>
      </c>
      <c r="C49" s="20">
        <v>67390</v>
      </c>
    </row>
    <row r="50" spans="1:3" ht="12.75">
      <c r="A50" s="19">
        <v>1692</v>
      </c>
      <c r="B50" s="20" t="s">
        <v>261</v>
      </c>
      <c r="C50" s="20">
        <v>-27576</v>
      </c>
    </row>
    <row r="51" spans="1:3" ht="12.75">
      <c r="A51" s="19">
        <v>1693</v>
      </c>
      <c r="B51" s="20" t="s">
        <v>41</v>
      </c>
      <c r="C51" s="20">
        <v>-103923</v>
      </c>
    </row>
    <row r="52" spans="1:3" ht="12.75">
      <c r="A52" s="19">
        <v>1694</v>
      </c>
      <c r="B52" s="20" t="s">
        <v>42</v>
      </c>
      <c r="C52" s="20">
        <v>-99750</v>
      </c>
    </row>
    <row r="53" spans="1:3" ht="12.75">
      <c r="A53" s="19">
        <v>1698</v>
      </c>
      <c r="B53" s="20" t="s">
        <v>43</v>
      </c>
      <c r="C53" s="20">
        <v>-32878</v>
      </c>
    </row>
    <row r="54" spans="1:3" ht="12.75">
      <c r="A54" s="19">
        <v>1699</v>
      </c>
      <c r="B54" s="20" t="s">
        <v>44</v>
      </c>
      <c r="C54" s="20">
        <v>-41897</v>
      </c>
    </row>
    <row r="55" spans="1:4" ht="12.75">
      <c r="A55" s="8">
        <v>1700</v>
      </c>
      <c r="B55" s="9" t="s">
        <v>109</v>
      </c>
      <c r="C55" s="9">
        <f>SUM(C56:C62)</f>
        <v>392418</v>
      </c>
      <c r="D55" s="17" t="s">
        <v>3</v>
      </c>
    </row>
    <row r="56" spans="1:3" ht="12.75">
      <c r="A56" s="19">
        <v>1710</v>
      </c>
      <c r="B56" s="20" t="s">
        <v>271</v>
      </c>
      <c r="C56" s="20">
        <v>867</v>
      </c>
    </row>
    <row r="57" spans="1:3" ht="12.75">
      <c r="A57" s="19">
        <v>1725</v>
      </c>
      <c r="B57" s="20" t="s">
        <v>290</v>
      </c>
      <c r="C57" s="20">
        <f>22+650</f>
        <v>672</v>
      </c>
    </row>
    <row r="58" spans="1:3" ht="12.75">
      <c r="A58" s="19">
        <v>1740</v>
      </c>
      <c r="B58" s="20" t="s">
        <v>45</v>
      </c>
      <c r="C58" s="20">
        <v>226791</v>
      </c>
    </row>
    <row r="59" spans="1:3" ht="12.75">
      <c r="A59" s="19">
        <v>1741</v>
      </c>
      <c r="B59" s="20" t="s">
        <v>142</v>
      </c>
      <c r="C59" s="20">
        <v>38808</v>
      </c>
    </row>
    <row r="60" spans="1:3" ht="12.75">
      <c r="A60" s="19">
        <v>1744</v>
      </c>
      <c r="B60" s="20" t="s">
        <v>272</v>
      </c>
      <c r="C60" s="20">
        <v>1902</v>
      </c>
    </row>
    <row r="61" spans="1:3" ht="12.75">
      <c r="A61" s="19">
        <v>1746</v>
      </c>
      <c r="B61" s="20" t="s">
        <v>110</v>
      </c>
      <c r="C61" s="20">
        <v>117240</v>
      </c>
    </row>
    <row r="62" spans="1:3" ht="12.75">
      <c r="A62" s="19">
        <v>1748</v>
      </c>
      <c r="B62" s="20" t="s">
        <v>276</v>
      </c>
      <c r="C62" s="20">
        <v>6138</v>
      </c>
    </row>
    <row r="63" spans="1:5" ht="12.75">
      <c r="A63" s="8">
        <v>1790</v>
      </c>
      <c r="B63" s="9" t="s">
        <v>46</v>
      </c>
      <c r="C63" s="9">
        <v>10729</v>
      </c>
      <c r="D63" s="17" t="s">
        <v>3</v>
      </c>
      <c r="E63" s="2"/>
    </row>
    <row r="64" spans="1:3" ht="12.75">
      <c r="A64" s="19">
        <v>1799</v>
      </c>
      <c r="B64" s="20" t="s">
        <v>47</v>
      </c>
      <c r="C64" s="20">
        <v>10729</v>
      </c>
    </row>
    <row r="65" spans="1:4" ht="12.75">
      <c r="A65" s="8">
        <v>1810</v>
      </c>
      <c r="B65" s="9" t="s">
        <v>143</v>
      </c>
      <c r="C65" s="9">
        <v>805</v>
      </c>
      <c r="D65" s="17" t="s">
        <v>3</v>
      </c>
    </row>
    <row r="66" spans="1:5" ht="12.75">
      <c r="A66" s="19">
        <v>1818</v>
      </c>
      <c r="B66" s="20" t="s">
        <v>145</v>
      </c>
      <c r="C66" s="20">
        <v>417</v>
      </c>
      <c r="E66" s="2"/>
    </row>
    <row r="67" spans="1:3" ht="12.75">
      <c r="A67" s="19">
        <v>1822</v>
      </c>
      <c r="B67" s="20" t="s">
        <v>291</v>
      </c>
      <c r="C67" s="20">
        <v>388</v>
      </c>
    </row>
    <row r="68" spans="1:4" ht="12.75">
      <c r="A68" s="8">
        <v>1850</v>
      </c>
      <c r="B68" s="9" t="s">
        <v>111</v>
      </c>
      <c r="C68" s="9">
        <f>SUM(C69:C77)</f>
        <v>927200</v>
      </c>
      <c r="D68" s="17" t="s">
        <v>3</v>
      </c>
    </row>
    <row r="69" spans="1:3" ht="12.75">
      <c r="A69" s="19">
        <v>1851</v>
      </c>
      <c r="B69" s="20" t="s">
        <v>48</v>
      </c>
      <c r="C69" s="20">
        <v>11189</v>
      </c>
    </row>
    <row r="70" spans="1:3" ht="12.75">
      <c r="A70" s="19">
        <v>1854</v>
      </c>
      <c r="B70" s="20" t="s">
        <v>112</v>
      </c>
      <c r="C70" s="20">
        <v>3117</v>
      </c>
    </row>
    <row r="71" spans="1:3" ht="12.75">
      <c r="A71" s="19">
        <v>1855</v>
      </c>
      <c r="B71" s="20" t="s">
        <v>49</v>
      </c>
      <c r="C71" s="20">
        <v>47415</v>
      </c>
    </row>
    <row r="72" spans="1:3" ht="12.75">
      <c r="A72" s="19">
        <v>1856</v>
      </c>
      <c r="B72" s="20" t="s">
        <v>50</v>
      </c>
      <c r="C72" s="20">
        <v>79415</v>
      </c>
    </row>
    <row r="73" spans="1:3" ht="12.75">
      <c r="A73" s="19">
        <v>1860</v>
      </c>
      <c r="B73" s="20" t="s">
        <v>51</v>
      </c>
      <c r="C73" s="20">
        <v>576999</v>
      </c>
    </row>
    <row r="74" spans="1:3" ht="12.75">
      <c r="A74" s="19">
        <v>1861</v>
      </c>
      <c r="B74" s="20" t="s">
        <v>264</v>
      </c>
      <c r="C74" s="20">
        <v>329</v>
      </c>
    </row>
    <row r="75" spans="1:3" ht="12.75">
      <c r="A75" s="19">
        <v>1867</v>
      </c>
      <c r="B75" s="22" t="s">
        <v>149</v>
      </c>
      <c r="C75" s="20">
        <f>99048-4</f>
        <v>99044</v>
      </c>
    </row>
    <row r="76" spans="1:3" ht="12.75">
      <c r="A76" s="19">
        <v>1870</v>
      </c>
      <c r="B76" s="20" t="s">
        <v>52</v>
      </c>
      <c r="C76" s="20">
        <v>110021</v>
      </c>
    </row>
    <row r="77" spans="1:3" ht="12.75">
      <c r="A77" s="19">
        <v>1877</v>
      </c>
      <c r="B77" s="20" t="s">
        <v>267</v>
      </c>
      <c r="C77" s="20">
        <v>-329</v>
      </c>
    </row>
    <row r="78" spans="1:3" ht="12.75">
      <c r="A78" s="8"/>
      <c r="B78" s="9" t="s">
        <v>5</v>
      </c>
      <c r="C78" s="9">
        <f>SUM(C6+C13+C17+C19+C20+C23+C25+C31+C38+C39+C41+C43+C55+C63+C65+C68)</f>
        <v>32061373</v>
      </c>
    </row>
    <row r="79" spans="1:3" ht="12.75">
      <c r="A79" s="19"/>
      <c r="B79" s="20"/>
      <c r="C79" s="20"/>
    </row>
    <row r="80" spans="1:4" ht="12.75">
      <c r="A80" s="8">
        <v>2010</v>
      </c>
      <c r="B80" s="9" t="s">
        <v>134</v>
      </c>
      <c r="C80" s="9">
        <v>11193</v>
      </c>
      <c r="D80" s="17" t="s">
        <v>3</v>
      </c>
    </row>
    <row r="81" spans="1:3" ht="12.75">
      <c r="A81" s="19">
        <v>2013</v>
      </c>
      <c r="B81" s="20" t="s">
        <v>135</v>
      </c>
      <c r="C81" s="20">
        <v>11193</v>
      </c>
    </row>
    <row r="82" spans="1:4" ht="12.75">
      <c r="A82" s="8">
        <v>2050</v>
      </c>
      <c r="B82" s="9" t="s">
        <v>113</v>
      </c>
      <c r="C82" s="9">
        <v>75334</v>
      </c>
      <c r="D82" s="17" t="s">
        <v>3</v>
      </c>
    </row>
    <row r="83" spans="1:3" ht="12.75">
      <c r="A83" s="19">
        <v>2054</v>
      </c>
      <c r="B83" s="20" t="s">
        <v>137</v>
      </c>
      <c r="C83" s="20">
        <v>75334</v>
      </c>
    </row>
    <row r="84" spans="1:4" ht="12.75">
      <c r="A84" s="8">
        <v>2120</v>
      </c>
      <c r="B84" s="9" t="s">
        <v>201</v>
      </c>
      <c r="C84" s="9">
        <v>19</v>
      </c>
      <c r="D84" s="17" t="s">
        <v>3</v>
      </c>
    </row>
    <row r="85" spans="1:3" ht="12.75">
      <c r="A85" s="19">
        <v>2131</v>
      </c>
      <c r="B85" s="20" t="s">
        <v>265</v>
      </c>
      <c r="C85" s="20">
        <v>19</v>
      </c>
    </row>
    <row r="86" spans="1:4" ht="12.75">
      <c r="A86" s="8">
        <v>2200</v>
      </c>
      <c r="B86" s="9" t="s">
        <v>53</v>
      </c>
      <c r="C86" s="9">
        <v>20495879</v>
      </c>
      <c r="D86" s="17" t="s">
        <v>3</v>
      </c>
    </row>
    <row r="87" spans="1:3" ht="12.75">
      <c r="A87" s="19">
        <v>2203</v>
      </c>
      <c r="B87" s="20" t="s">
        <v>54</v>
      </c>
      <c r="C87" s="20">
        <v>5067103</v>
      </c>
    </row>
    <row r="88" spans="1:3" ht="12.75">
      <c r="A88" s="19">
        <v>2204</v>
      </c>
      <c r="B88" s="20" t="s">
        <v>114</v>
      </c>
      <c r="C88" s="20">
        <v>141893</v>
      </c>
    </row>
    <row r="89" spans="1:3" ht="12.75">
      <c r="A89" s="19">
        <v>2205</v>
      </c>
      <c r="B89" s="20" t="s">
        <v>115</v>
      </c>
      <c r="C89" s="20">
        <v>719917</v>
      </c>
    </row>
    <row r="90" spans="1:3" ht="12.75">
      <c r="A90" s="19">
        <v>2206</v>
      </c>
      <c r="B90" s="20" t="s">
        <v>116</v>
      </c>
      <c r="C90" s="20">
        <v>843869</v>
      </c>
    </row>
    <row r="91" spans="1:3" ht="12.75">
      <c r="A91" s="19">
        <v>2207</v>
      </c>
      <c r="B91" s="20" t="s">
        <v>117</v>
      </c>
      <c r="C91" s="20">
        <v>2088385</v>
      </c>
    </row>
    <row r="92" spans="1:3" ht="12.75">
      <c r="A92" s="19">
        <v>2208</v>
      </c>
      <c r="B92" s="20" t="s">
        <v>118</v>
      </c>
      <c r="C92" s="20">
        <v>2826</v>
      </c>
    </row>
    <row r="93" spans="1:3" ht="12.75">
      <c r="A93" s="19">
        <v>2209</v>
      </c>
      <c r="B93" s="20" t="s">
        <v>119</v>
      </c>
      <c r="C93" s="20">
        <v>428322</v>
      </c>
    </row>
    <row r="94" spans="1:3" ht="12.75">
      <c r="A94" s="19">
        <v>2211</v>
      </c>
      <c r="B94" s="20" t="s">
        <v>55</v>
      </c>
      <c r="C94" s="20">
        <v>1698829</v>
      </c>
    </row>
    <row r="95" spans="1:3" ht="12.75">
      <c r="A95" s="19">
        <v>2215</v>
      </c>
      <c r="B95" s="20" t="s">
        <v>56</v>
      </c>
      <c r="C95" s="20">
        <v>2523938</v>
      </c>
    </row>
    <row r="96" spans="1:3" ht="12.75">
      <c r="A96" s="19">
        <v>2217</v>
      </c>
      <c r="B96" s="20" t="s">
        <v>75</v>
      </c>
      <c r="C96" s="20">
        <v>6871812</v>
      </c>
    </row>
    <row r="97" spans="1:3" ht="12.75">
      <c r="A97" s="19">
        <v>2221</v>
      </c>
      <c r="B97" s="20" t="s">
        <v>120</v>
      </c>
      <c r="C97" s="20">
        <v>5944</v>
      </c>
    </row>
    <row r="98" spans="1:3" ht="12.75">
      <c r="A98" s="19">
        <v>2223</v>
      </c>
      <c r="B98" s="20" t="s">
        <v>210</v>
      </c>
      <c r="C98" s="20">
        <v>12315</v>
      </c>
    </row>
    <row r="99" spans="1:3" ht="12.75">
      <c r="A99" s="19">
        <v>2237</v>
      </c>
      <c r="B99" s="20" t="s">
        <v>121</v>
      </c>
      <c r="C99" s="20">
        <v>39872</v>
      </c>
    </row>
    <row r="100" spans="1:3" ht="12.75">
      <c r="A100" s="19">
        <v>2240</v>
      </c>
      <c r="B100" s="20" t="s">
        <v>222</v>
      </c>
      <c r="C100" s="20">
        <v>50854</v>
      </c>
    </row>
    <row r="101" spans="1:4" ht="12.75">
      <c r="A101" s="8">
        <v>2400</v>
      </c>
      <c r="B101" s="9" t="s">
        <v>57</v>
      </c>
      <c r="C101" s="9">
        <v>5394318</v>
      </c>
      <c r="D101" s="17" t="s">
        <v>3</v>
      </c>
    </row>
    <row r="102" spans="1:3" ht="12.75">
      <c r="A102" s="19">
        <v>2403</v>
      </c>
      <c r="B102" s="20" t="s">
        <v>211</v>
      </c>
      <c r="C102" s="20">
        <v>9813</v>
      </c>
    </row>
    <row r="103" spans="1:5" ht="12.75">
      <c r="A103" s="19">
        <v>2404</v>
      </c>
      <c r="B103" s="20" t="s">
        <v>212</v>
      </c>
      <c r="C103" s="20">
        <v>-31295</v>
      </c>
      <c r="E103" s="2"/>
    </row>
    <row r="104" spans="1:5" ht="12.75">
      <c r="A104" s="19">
        <v>2406</v>
      </c>
      <c r="B104" s="20" t="s">
        <v>213</v>
      </c>
      <c r="C104" s="20">
        <v>5415800</v>
      </c>
      <c r="E104" s="2"/>
    </row>
    <row r="105" spans="1:5" ht="12.75">
      <c r="A105" s="8">
        <v>2550</v>
      </c>
      <c r="B105" s="9" t="s">
        <v>122</v>
      </c>
      <c r="C105" s="9">
        <v>976249</v>
      </c>
      <c r="D105" s="17" t="s">
        <v>3</v>
      </c>
      <c r="E105" s="3"/>
    </row>
    <row r="106" spans="1:5" ht="12.75">
      <c r="A106" s="19">
        <v>2551</v>
      </c>
      <c r="B106" s="20" t="s">
        <v>58</v>
      </c>
      <c r="C106" s="20">
        <v>976249</v>
      </c>
      <c r="E106" s="2"/>
    </row>
    <row r="107" spans="1:5" ht="12.75">
      <c r="A107" s="8">
        <v>2700</v>
      </c>
      <c r="B107" s="9" t="s">
        <v>123</v>
      </c>
      <c r="C107" s="9">
        <v>384206</v>
      </c>
      <c r="D107" s="17" t="s">
        <v>3</v>
      </c>
      <c r="E107" s="2"/>
    </row>
    <row r="108" spans="1:5" ht="12.75">
      <c r="A108" s="19">
        <v>2705</v>
      </c>
      <c r="B108" s="20" t="s">
        <v>140</v>
      </c>
      <c r="C108" s="20">
        <v>2661</v>
      </c>
      <c r="E108" s="2"/>
    </row>
    <row r="109" spans="1:5" ht="12.75">
      <c r="A109" s="19">
        <v>2720</v>
      </c>
      <c r="B109" s="20" t="s">
        <v>59</v>
      </c>
      <c r="C109" s="20">
        <v>298</v>
      </c>
      <c r="E109" s="2"/>
    </row>
    <row r="110" spans="1:5" ht="12.75">
      <c r="A110" s="19">
        <v>2721</v>
      </c>
      <c r="B110" s="20" t="s">
        <v>60</v>
      </c>
      <c r="C110" s="20">
        <v>170972</v>
      </c>
      <c r="E110" s="3"/>
    </row>
    <row r="111" spans="1:5" ht="12.75">
      <c r="A111" s="19">
        <v>2740</v>
      </c>
      <c r="B111" s="20" t="s">
        <v>61</v>
      </c>
      <c r="C111" s="20">
        <v>187454</v>
      </c>
      <c r="E111" s="2"/>
    </row>
    <row r="112" spans="1:3" ht="12.75">
      <c r="A112" s="19">
        <v>2770</v>
      </c>
      <c r="B112" s="20" t="s">
        <v>221</v>
      </c>
      <c r="C112" s="20">
        <v>22821</v>
      </c>
    </row>
    <row r="113" spans="1:4" ht="12.75">
      <c r="A113" s="8">
        <v>2790</v>
      </c>
      <c r="B113" s="9" t="s">
        <v>62</v>
      </c>
      <c r="C113" s="9">
        <v>3731</v>
      </c>
      <c r="D113" s="17" t="s">
        <v>3</v>
      </c>
    </row>
    <row r="114" spans="1:3" ht="12.75">
      <c r="A114" s="19">
        <v>2792</v>
      </c>
      <c r="B114" s="20" t="s">
        <v>141</v>
      </c>
      <c r="C114" s="20">
        <v>1188</v>
      </c>
    </row>
    <row r="115" spans="1:3" ht="12.75">
      <c r="A115" s="19">
        <v>2799</v>
      </c>
      <c r="B115" s="20" t="s">
        <v>47</v>
      </c>
      <c r="C115" s="20">
        <v>2543</v>
      </c>
    </row>
    <row r="116" spans="1:4" ht="12.75">
      <c r="A116" s="8">
        <v>2850</v>
      </c>
      <c r="B116" s="9" t="s">
        <v>124</v>
      </c>
      <c r="C116" s="9">
        <f>SUM(C117:C123)</f>
        <v>353608</v>
      </c>
      <c r="D116" s="17" t="s">
        <v>3</v>
      </c>
    </row>
    <row r="117" spans="1:3" ht="12.75">
      <c r="A117" s="19">
        <v>2851</v>
      </c>
      <c r="B117" s="20" t="s">
        <v>48</v>
      </c>
      <c r="C117" s="20">
        <v>26445</v>
      </c>
    </row>
    <row r="118" spans="1:3" ht="12.75">
      <c r="A118" s="19">
        <v>2854</v>
      </c>
      <c r="B118" s="20" t="s">
        <v>112</v>
      </c>
      <c r="C118" s="20">
        <v>2992</v>
      </c>
    </row>
    <row r="119" spans="1:3" ht="12.75">
      <c r="A119" s="19">
        <v>2857</v>
      </c>
      <c r="B119" s="20" t="s">
        <v>147</v>
      </c>
      <c r="C119" s="20">
        <v>28283</v>
      </c>
    </row>
    <row r="120" spans="1:3" ht="12.75">
      <c r="A120" s="19">
        <v>2860</v>
      </c>
      <c r="B120" s="20" t="s">
        <v>63</v>
      </c>
      <c r="C120" s="20">
        <v>85447</v>
      </c>
    </row>
    <row r="121" spans="1:5" ht="12.75">
      <c r="A121" s="19">
        <v>2867</v>
      </c>
      <c r="B121" s="20" t="s">
        <v>148</v>
      </c>
      <c r="C121" s="20">
        <v>26066</v>
      </c>
      <c r="E121" s="2"/>
    </row>
    <row r="122" spans="1:5" ht="12.75">
      <c r="A122" s="19">
        <v>2870</v>
      </c>
      <c r="B122" s="20" t="s">
        <v>125</v>
      </c>
      <c r="C122" s="20">
        <f>182492</f>
        <v>182492</v>
      </c>
      <c r="E122" s="3"/>
    </row>
    <row r="123" spans="1:3" ht="12.75">
      <c r="A123" s="19">
        <v>2875</v>
      </c>
      <c r="B123" s="20" t="s">
        <v>85</v>
      </c>
      <c r="C123" s="20">
        <v>1883</v>
      </c>
    </row>
    <row r="124" spans="1:3" ht="12.75">
      <c r="A124" s="8"/>
      <c r="B124" s="9" t="s">
        <v>6</v>
      </c>
      <c r="C124" s="9">
        <f>C80+C82+C84+C86+C101+C105+C107+C113+C116</f>
        <v>27694537</v>
      </c>
    </row>
    <row r="125" spans="1:3" ht="12.75">
      <c r="A125" s="19"/>
      <c r="B125" s="20"/>
      <c r="C125" s="20"/>
    </row>
    <row r="126" spans="1:4" ht="12.75">
      <c r="A126" s="8">
        <v>3000</v>
      </c>
      <c r="B126" s="9" t="s">
        <v>126</v>
      </c>
      <c r="C126" s="9">
        <v>2000000</v>
      </c>
      <c r="D126" s="17" t="s">
        <v>3</v>
      </c>
    </row>
    <row r="127" spans="1:3" ht="12.75">
      <c r="A127" s="19">
        <v>3001</v>
      </c>
      <c r="B127" s="20" t="s">
        <v>214</v>
      </c>
      <c r="C127" s="20">
        <v>2000000</v>
      </c>
    </row>
    <row r="128" spans="1:4" ht="12.75">
      <c r="A128" s="8">
        <v>3500</v>
      </c>
      <c r="B128" s="9" t="s">
        <v>127</v>
      </c>
      <c r="C128" s="9">
        <f>SUM(C129:C133)</f>
        <v>2366836</v>
      </c>
      <c r="D128" s="17" t="s">
        <v>3</v>
      </c>
    </row>
    <row r="129" spans="1:3" ht="12.75">
      <c r="A129" s="19">
        <v>3510</v>
      </c>
      <c r="B129" s="20" t="s">
        <v>128</v>
      </c>
      <c r="C129" s="20">
        <v>152345</v>
      </c>
    </row>
    <row r="130" spans="1:3" ht="12.75">
      <c r="A130" s="19">
        <v>3540</v>
      </c>
      <c r="B130" s="20" t="s">
        <v>252</v>
      </c>
      <c r="C130" s="20">
        <v>880064</v>
      </c>
    </row>
    <row r="131" spans="1:3" ht="12.75">
      <c r="A131" s="19">
        <v>3561</v>
      </c>
      <c r="B131" s="20" t="s">
        <v>192</v>
      </c>
      <c r="C131" s="20">
        <v>-9687</v>
      </c>
    </row>
    <row r="132" spans="1:3" ht="12.75">
      <c r="A132" s="19">
        <v>3580</v>
      </c>
      <c r="B132" s="20" t="s">
        <v>253</v>
      </c>
      <c r="C132" s="20">
        <v>494717</v>
      </c>
    </row>
    <row r="133" spans="1:3" ht="12.75">
      <c r="A133" s="19">
        <v>3599</v>
      </c>
      <c r="B133" s="20" t="s">
        <v>64</v>
      </c>
      <c r="C133" s="20">
        <f>C188</f>
        <v>849397</v>
      </c>
    </row>
    <row r="134" spans="1:3" ht="12.75">
      <c r="A134" s="8"/>
      <c r="B134" s="9" t="s">
        <v>7</v>
      </c>
      <c r="C134" s="9">
        <f>SUM(C126+C128)</f>
        <v>4366836</v>
      </c>
    </row>
    <row r="135" spans="1:3" ht="12.75">
      <c r="A135" s="8"/>
      <c r="B135" s="9" t="s">
        <v>8</v>
      </c>
      <c r="C135" s="9">
        <f>SUM(C124+C134)</f>
        <v>32061373</v>
      </c>
    </row>
    <row r="136" spans="1:3" ht="12.75">
      <c r="A136" s="19"/>
      <c r="B136" s="20"/>
      <c r="C136" s="20"/>
    </row>
    <row r="137" spans="1:4" ht="12.75">
      <c r="A137" s="8">
        <v>4050</v>
      </c>
      <c r="B137" s="9" t="s">
        <v>65</v>
      </c>
      <c r="C137" s="9">
        <v>190</v>
      </c>
      <c r="D137" s="17" t="s">
        <v>3</v>
      </c>
    </row>
    <row r="138" spans="1:3" ht="12.75">
      <c r="A138" s="19">
        <v>4052</v>
      </c>
      <c r="B138" s="20" t="s">
        <v>66</v>
      </c>
      <c r="C138" s="20">
        <v>190</v>
      </c>
    </row>
    <row r="139" spans="1:4" ht="12.75">
      <c r="A139" s="8">
        <v>4100</v>
      </c>
      <c r="B139" s="9" t="s">
        <v>284</v>
      </c>
      <c r="C139" s="9">
        <v>10889</v>
      </c>
      <c r="D139" s="17" t="s">
        <v>3</v>
      </c>
    </row>
    <row r="140" spans="1:3" ht="12.75">
      <c r="A140" s="19">
        <v>4102</v>
      </c>
      <c r="B140" s="20" t="s">
        <v>285</v>
      </c>
      <c r="C140" s="20">
        <v>10889</v>
      </c>
    </row>
    <row r="141" spans="1:4" ht="12.75">
      <c r="A141" s="8">
        <v>4200</v>
      </c>
      <c r="B141" s="9" t="s">
        <v>193</v>
      </c>
      <c r="C141" s="9">
        <v>4555</v>
      </c>
      <c r="D141" s="17" t="s">
        <v>3</v>
      </c>
    </row>
    <row r="142" spans="1:3" ht="12.75">
      <c r="A142" s="19">
        <v>4201</v>
      </c>
      <c r="B142" s="20" t="s">
        <v>194</v>
      </c>
      <c r="C142" s="20">
        <v>4555</v>
      </c>
    </row>
    <row r="143" spans="1:4" ht="12.75">
      <c r="A143" s="8">
        <v>4250</v>
      </c>
      <c r="B143" s="9" t="s">
        <v>67</v>
      </c>
      <c r="C143" s="9">
        <f>SUM(C144:C148)</f>
        <v>65293</v>
      </c>
      <c r="D143" s="17" t="s">
        <v>3</v>
      </c>
    </row>
    <row r="144" spans="1:3" ht="12.75">
      <c r="A144" s="19">
        <v>4251</v>
      </c>
      <c r="B144" s="20" t="s">
        <v>68</v>
      </c>
      <c r="C144" s="23">
        <f>55045+650</f>
        <v>55695</v>
      </c>
    </row>
    <row r="145" spans="1:3" ht="12.75">
      <c r="A145" s="19">
        <v>4253</v>
      </c>
      <c r="B145" s="20" t="s">
        <v>151</v>
      </c>
      <c r="C145" s="20">
        <v>7949</v>
      </c>
    </row>
    <row r="146" spans="1:3" ht="12.75">
      <c r="A146" s="19">
        <v>4254</v>
      </c>
      <c r="B146" s="20" t="s">
        <v>69</v>
      </c>
      <c r="C146" s="20">
        <v>309</v>
      </c>
    </row>
    <row r="147" spans="1:3" ht="12.75">
      <c r="A147" s="19">
        <v>4255</v>
      </c>
      <c r="B147" s="20" t="s">
        <v>208</v>
      </c>
      <c r="C147" s="20">
        <v>1162</v>
      </c>
    </row>
    <row r="148" spans="1:3" ht="12.75">
      <c r="A148" s="19">
        <v>4257</v>
      </c>
      <c r="B148" s="20" t="s">
        <v>254</v>
      </c>
      <c r="C148" s="20">
        <v>178</v>
      </c>
    </row>
    <row r="149" spans="1:4" ht="12.75">
      <c r="A149" s="8">
        <v>4400</v>
      </c>
      <c r="B149" s="9" t="s">
        <v>129</v>
      </c>
      <c r="C149" s="9">
        <v>2269060</v>
      </c>
      <c r="D149" s="17" t="s">
        <v>3</v>
      </c>
    </row>
    <row r="150" spans="1:3" ht="12.75">
      <c r="A150" s="19">
        <v>4401</v>
      </c>
      <c r="B150" s="20" t="s">
        <v>70</v>
      </c>
      <c r="C150" s="20">
        <v>3575</v>
      </c>
    </row>
    <row r="151" spans="1:3" ht="12.75">
      <c r="A151" s="19">
        <v>4403</v>
      </c>
      <c r="B151" s="20" t="s">
        <v>182</v>
      </c>
      <c r="C151" s="20">
        <v>20722</v>
      </c>
    </row>
    <row r="152" spans="1:3" ht="12.75">
      <c r="A152" s="19">
        <v>4411</v>
      </c>
      <c r="B152" s="20" t="s">
        <v>71</v>
      </c>
      <c r="C152" s="20">
        <v>150439</v>
      </c>
    </row>
    <row r="153" spans="1:3" ht="12.75">
      <c r="A153" s="19">
        <v>4417</v>
      </c>
      <c r="B153" s="20" t="s">
        <v>72</v>
      </c>
      <c r="C153" s="20">
        <v>1795506</v>
      </c>
    </row>
    <row r="154" spans="1:3" ht="12.75">
      <c r="A154" s="19">
        <v>4429</v>
      </c>
      <c r="B154" s="20" t="s">
        <v>73</v>
      </c>
      <c r="C154" s="20">
        <v>298818</v>
      </c>
    </row>
    <row r="155" spans="1:4" ht="12.75">
      <c r="A155" s="8">
        <v>4450</v>
      </c>
      <c r="B155" s="24" t="s">
        <v>74</v>
      </c>
      <c r="C155" s="9">
        <v>241563</v>
      </c>
      <c r="D155" s="17" t="s">
        <v>3</v>
      </c>
    </row>
    <row r="156" spans="1:3" ht="12.75">
      <c r="A156" s="19">
        <v>4452</v>
      </c>
      <c r="B156" s="20" t="s">
        <v>76</v>
      </c>
      <c r="C156" s="20">
        <v>237198</v>
      </c>
    </row>
    <row r="157" spans="1:3" ht="12.75">
      <c r="A157" s="19">
        <v>4453</v>
      </c>
      <c r="B157" s="20" t="s">
        <v>166</v>
      </c>
      <c r="C157" s="20">
        <v>2579</v>
      </c>
    </row>
    <row r="158" spans="1:3" ht="12.75">
      <c r="A158" s="19">
        <v>4455</v>
      </c>
      <c r="B158" s="20" t="s">
        <v>218</v>
      </c>
      <c r="C158" s="20">
        <v>1786</v>
      </c>
    </row>
    <row r="159" spans="1:3" ht="12.75">
      <c r="A159" s="8">
        <v>4465</v>
      </c>
      <c r="B159" s="9" t="s">
        <v>207</v>
      </c>
      <c r="C159" s="9">
        <v>53718</v>
      </c>
    </row>
    <row r="160" spans="1:4" ht="12.75">
      <c r="A160" s="8">
        <v>4500</v>
      </c>
      <c r="B160" s="9" t="s">
        <v>77</v>
      </c>
      <c r="C160" s="9">
        <v>351145</v>
      </c>
      <c r="D160" s="17" t="s">
        <v>3</v>
      </c>
    </row>
    <row r="161" spans="1:3" ht="12.75">
      <c r="A161" s="19">
        <v>4510</v>
      </c>
      <c r="B161" s="20" t="s">
        <v>167</v>
      </c>
      <c r="C161" s="20">
        <v>8544</v>
      </c>
    </row>
    <row r="162" spans="1:3" ht="12.75">
      <c r="A162" s="19">
        <v>4530</v>
      </c>
      <c r="B162" s="20" t="s">
        <v>78</v>
      </c>
      <c r="C162" s="20">
        <v>342601</v>
      </c>
    </row>
    <row r="163" spans="1:4" ht="12.75">
      <c r="A163" s="8">
        <v>4600</v>
      </c>
      <c r="B163" s="9" t="s">
        <v>79</v>
      </c>
      <c r="C163" s="9">
        <v>949238</v>
      </c>
      <c r="D163" s="17" t="s">
        <v>3</v>
      </c>
    </row>
    <row r="164" spans="1:3" ht="12.75">
      <c r="A164" s="19">
        <v>4601</v>
      </c>
      <c r="B164" s="20" t="s">
        <v>130</v>
      </c>
      <c r="C164" s="20">
        <v>422879</v>
      </c>
    </row>
    <row r="165" spans="1:3" ht="12.75">
      <c r="A165" s="19">
        <v>4603</v>
      </c>
      <c r="B165" s="20" t="s">
        <v>175</v>
      </c>
      <c r="C165" s="20">
        <v>116</v>
      </c>
    </row>
    <row r="166" spans="1:3" ht="12.75">
      <c r="A166" s="19">
        <v>4604</v>
      </c>
      <c r="B166" s="20" t="s">
        <v>131</v>
      </c>
      <c r="C166" s="20">
        <v>93210</v>
      </c>
    </row>
    <row r="167" spans="1:3" ht="12.75">
      <c r="A167" s="19">
        <v>4606</v>
      </c>
      <c r="B167" s="20" t="s">
        <v>159</v>
      </c>
      <c r="C167" s="20">
        <v>11508</v>
      </c>
    </row>
    <row r="168" spans="1:3" ht="12.75">
      <c r="A168" s="19">
        <v>4607</v>
      </c>
      <c r="B168" s="20" t="s">
        <v>132</v>
      </c>
      <c r="C168" s="20">
        <v>93971</v>
      </c>
    </row>
    <row r="169" spans="1:3" ht="12.75">
      <c r="A169" s="19">
        <v>4608</v>
      </c>
      <c r="B169" s="20" t="s">
        <v>80</v>
      </c>
      <c r="C169" s="20">
        <v>76183</v>
      </c>
    </row>
    <row r="170" spans="1:3" ht="12.75">
      <c r="A170" s="19">
        <v>4610</v>
      </c>
      <c r="B170" s="20" t="s">
        <v>13</v>
      </c>
      <c r="C170" s="20">
        <v>210</v>
      </c>
    </row>
    <row r="171" spans="1:3" ht="12.75">
      <c r="A171" s="19">
        <v>4611</v>
      </c>
      <c r="B171" s="20" t="s">
        <v>133</v>
      </c>
      <c r="C171" s="20">
        <v>246821</v>
      </c>
    </row>
    <row r="172" spans="1:3" ht="12.75">
      <c r="A172" s="19">
        <v>4612</v>
      </c>
      <c r="B172" s="20" t="s">
        <v>172</v>
      </c>
      <c r="C172" s="20">
        <v>4340</v>
      </c>
    </row>
    <row r="173" spans="1:4" ht="12.75">
      <c r="A173" s="8">
        <v>4700</v>
      </c>
      <c r="B173" s="9" t="s">
        <v>152</v>
      </c>
      <c r="C173" s="9">
        <v>34100</v>
      </c>
      <c r="D173" s="17" t="s">
        <v>3</v>
      </c>
    </row>
    <row r="174" spans="1:3" ht="12.75">
      <c r="A174" s="19">
        <v>4703</v>
      </c>
      <c r="B174" s="20" t="s">
        <v>215</v>
      </c>
      <c r="C174" s="20">
        <v>30806</v>
      </c>
    </row>
    <row r="175" spans="1:3" ht="12.75">
      <c r="A175" s="19">
        <v>4705</v>
      </c>
      <c r="B175" s="20" t="s">
        <v>220</v>
      </c>
      <c r="C175" s="20">
        <v>3294</v>
      </c>
    </row>
    <row r="176" spans="1:9" ht="12.75">
      <c r="A176" s="8">
        <v>4730</v>
      </c>
      <c r="B176" s="9" t="s">
        <v>223</v>
      </c>
      <c r="C176" s="9">
        <v>4720</v>
      </c>
      <c r="D176" s="17" t="s">
        <v>3</v>
      </c>
      <c r="F176" s="8"/>
      <c r="G176" s="9"/>
      <c r="H176" s="9"/>
      <c r="I176" s="10"/>
    </row>
    <row r="177" spans="1:9" ht="12.75">
      <c r="A177" s="19">
        <v>4733</v>
      </c>
      <c r="B177" s="20" t="s">
        <v>224</v>
      </c>
      <c r="C177" s="20">
        <v>4720</v>
      </c>
      <c r="F177" s="11"/>
      <c r="G177" s="12"/>
      <c r="H177" s="12"/>
      <c r="I177" s="10"/>
    </row>
    <row r="178" spans="1:4" ht="12.75">
      <c r="A178" s="8">
        <v>4850</v>
      </c>
      <c r="B178" s="9" t="s">
        <v>205</v>
      </c>
      <c r="C178" s="9">
        <v>340</v>
      </c>
      <c r="D178" s="17" t="s">
        <v>3</v>
      </c>
    </row>
    <row r="179" spans="1:3" ht="12.75">
      <c r="A179" s="19">
        <v>4852</v>
      </c>
      <c r="B179" s="20" t="s">
        <v>219</v>
      </c>
      <c r="C179" s="20">
        <v>340</v>
      </c>
    </row>
    <row r="180" spans="1:3" ht="12.75">
      <c r="A180" s="8">
        <v>4900</v>
      </c>
      <c r="B180" s="9" t="s">
        <v>81</v>
      </c>
      <c r="C180" s="9">
        <v>33087</v>
      </c>
    </row>
    <row r="181" spans="1:4" ht="12.75">
      <c r="A181" s="8">
        <v>4920</v>
      </c>
      <c r="B181" s="9" t="s">
        <v>82</v>
      </c>
      <c r="C181" s="9">
        <v>12228</v>
      </c>
      <c r="D181" s="17" t="s">
        <v>3</v>
      </c>
    </row>
    <row r="182" spans="1:3" ht="12.75">
      <c r="A182" s="19">
        <v>4921</v>
      </c>
      <c r="B182" s="20" t="s">
        <v>83</v>
      </c>
      <c r="C182" s="20">
        <v>12179</v>
      </c>
    </row>
    <row r="183" spans="1:3" ht="12.75">
      <c r="A183" s="19">
        <v>4922</v>
      </c>
      <c r="B183" s="20" t="s">
        <v>195</v>
      </c>
      <c r="C183" s="20">
        <v>49</v>
      </c>
    </row>
    <row r="184" spans="1:4" ht="12.75">
      <c r="A184" s="8">
        <v>4940</v>
      </c>
      <c r="B184" s="9" t="s">
        <v>176</v>
      </c>
      <c r="C184" s="9">
        <v>23037</v>
      </c>
      <c r="D184" s="17" t="s">
        <v>3</v>
      </c>
    </row>
    <row r="185" spans="1:3" ht="12.75">
      <c r="A185" s="19">
        <v>4942</v>
      </c>
      <c r="B185" s="20" t="s">
        <v>177</v>
      </c>
      <c r="C185" s="20">
        <v>21814</v>
      </c>
    </row>
    <row r="186" spans="1:3" ht="12.75">
      <c r="A186" s="19">
        <v>4943</v>
      </c>
      <c r="B186" s="20" t="s">
        <v>255</v>
      </c>
      <c r="C186" s="20">
        <v>1223</v>
      </c>
    </row>
    <row r="187" spans="1:3" ht="12.75">
      <c r="A187" s="8"/>
      <c r="B187" s="9" t="s">
        <v>9</v>
      </c>
      <c r="C187" s="9">
        <f>SUM(C137+C139+C141+C143+C149+C155+C159+C160+C163+C173+C176+C178+C180+C181+C184)</f>
        <v>4053163</v>
      </c>
    </row>
    <row r="188" spans="1:3" ht="12.75">
      <c r="A188" s="8"/>
      <c r="B188" s="9" t="s">
        <v>10</v>
      </c>
      <c r="C188" s="9">
        <f>SUM(C187-C268)</f>
        <v>849397</v>
      </c>
    </row>
    <row r="189" spans="1:3" ht="12.75">
      <c r="A189" s="19"/>
      <c r="B189" s="20"/>
      <c r="C189" s="20"/>
    </row>
    <row r="190" spans="1:4" ht="12.75">
      <c r="A190" s="8">
        <v>5030</v>
      </c>
      <c r="B190" s="9" t="s">
        <v>168</v>
      </c>
      <c r="C190" s="9">
        <v>2</v>
      </c>
      <c r="D190" s="17" t="s">
        <v>3</v>
      </c>
    </row>
    <row r="191" spans="1:3" ht="12.75">
      <c r="A191" s="19">
        <v>5036</v>
      </c>
      <c r="B191" s="20" t="s">
        <v>169</v>
      </c>
      <c r="C191" s="20">
        <v>2</v>
      </c>
    </row>
    <row r="192" spans="1:4" ht="12.75">
      <c r="A192" s="8">
        <v>5050</v>
      </c>
      <c r="B192" s="9" t="s">
        <v>0</v>
      </c>
      <c r="C192" s="9">
        <v>67512</v>
      </c>
      <c r="D192" s="17" t="s">
        <v>3</v>
      </c>
    </row>
    <row r="193" spans="1:3" ht="12.75">
      <c r="A193" s="19">
        <v>5054</v>
      </c>
      <c r="B193" s="20" t="s">
        <v>12</v>
      </c>
      <c r="C193" s="20">
        <v>67512</v>
      </c>
    </row>
    <row r="194" spans="1:4" ht="12.75">
      <c r="A194" s="8">
        <v>5110</v>
      </c>
      <c r="B194" s="9" t="s">
        <v>84</v>
      </c>
      <c r="C194" s="9">
        <v>929</v>
      </c>
      <c r="D194" s="17" t="s">
        <v>3</v>
      </c>
    </row>
    <row r="195" spans="1:3" ht="12.75">
      <c r="A195" s="19">
        <v>5113</v>
      </c>
      <c r="B195" s="20" t="s">
        <v>86</v>
      </c>
      <c r="C195" s="20">
        <v>929</v>
      </c>
    </row>
    <row r="196" spans="1:4" ht="12.75">
      <c r="A196" s="8">
        <v>5120</v>
      </c>
      <c r="B196" s="9" t="s">
        <v>87</v>
      </c>
      <c r="C196" s="9">
        <v>8830</v>
      </c>
      <c r="D196" s="17" t="s">
        <v>3</v>
      </c>
    </row>
    <row r="197" spans="1:3" ht="12.75">
      <c r="A197" s="19">
        <v>5122</v>
      </c>
      <c r="B197" s="20" t="s">
        <v>206</v>
      </c>
      <c r="C197" s="20">
        <v>5139</v>
      </c>
    </row>
    <row r="198" spans="1:3" ht="12.75">
      <c r="A198" s="19">
        <v>5126</v>
      </c>
      <c r="B198" s="20" t="s">
        <v>278</v>
      </c>
      <c r="C198" s="20">
        <v>831</v>
      </c>
    </row>
    <row r="199" spans="1:3" ht="12.75">
      <c r="A199" s="19">
        <v>5127</v>
      </c>
      <c r="B199" s="20" t="s">
        <v>204</v>
      </c>
      <c r="C199" s="20">
        <v>2860</v>
      </c>
    </row>
    <row r="200" spans="1:4" ht="12.75">
      <c r="A200" s="8">
        <v>5200</v>
      </c>
      <c r="B200" s="9" t="s">
        <v>88</v>
      </c>
      <c r="C200" s="9">
        <f>SUM(C201:C206)</f>
        <v>452376</v>
      </c>
      <c r="D200" s="17" t="s">
        <v>3</v>
      </c>
    </row>
    <row r="201" spans="1:3" ht="12.75">
      <c r="A201" s="19">
        <v>5203</v>
      </c>
      <c r="B201" s="20" t="s">
        <v>150</v>
      </c>
      <c r="C201" s="20">
        <v>1350</v>
      </c>
    </row>
    <row r="202" spans="1:3" ht="12.75">
      <c r="A202" s="19">
        <v>5211</v>
      </c>
      <c r="B202" s="20" t="s">
        <v>266</v>
      </c>
      <c r="C202" s="20">
        <v>14</v>
      </c>
    </row>
    <row r="203" spans="1:3" ht="12.75">
      <c r="A203" s="19">
        <v>5215</v>
      </c>
      <c r="B203" s="20" t="s">
        <v>89</v>
      </c>
      <c r="C203" s="20">
        <v>176918</v>
      </c>
    </row>
    <row r="204" spans="1:3" ht="12.75">
      <c r="A204" s="19">
        <v>5217</v>
      </c>
      <c r="B204" s="20" t="s">
        <v>90</v>
      </c>
      <c r="C204" s="20">
        <v>273862</v>
      </c>
    </row>
    <row r="205" spans="1:3" ht="12.75">
      <c r="A205" s="19">
        <v>5219</v>
      </c>
      <c r="B205" s="20" t="s">
        <v>91</v>
      </c>
      <c r="C205" s="20">
        <v>57</v>
      </c>
    </row>
    <row r="206" spans="1:3" ht="12.75">
      <c r="A206" s="19">
        <v>5223</v>
      </c>
      <c r="B206" s="20" t="s">
        <v>250</v>
      </c>
      <c r="C206" s="20">
        <v>175</v>
      </c>
    </row>
    <row r="207" spans="1:3" ht="12.75">
      <c r="A207" s="8">
        <v>5250</v>
      </c>
      <c r="B207" s="9" t="s">
        <v>136</v>
      </c>
      <c r="C207" s="9">
        <v>1726</v>
      </c>
    </row>
    <row r="208" spans="1:4" ht="12.75">
      <c r="A208" s="8">
        <v>5300</v>
      </c>
      <c r="B208" s="9" t="s">
        <v>196</v>
      </c>
      <c r="C208" s="9">
        <v>118426</v>
      </c>
      <c r="D208" s="17" t="s">
        <v>3</v>
      </c>
    </row>
    <row r="209" spans="1:3" ht="12.75">
      <c r="A209" s="19">
        <v>5306</v>
      </c>
      <c r="B209" s="20" t="s">
        <v>197</v>
      </c>
      <c r="C209" s="20">
        <v>118426</v>
      </c>
    </row>
    <row r="210" spans="1:4" ht="12.75">
      <c r="A210" s="8">
        <v>5400</v>
      </c>
      <c r="B210" s="9" t="s">
        <v>92</v>
      </c>
      <c r="C210" s="9">
        <v>544409</v>
      </c>
      <c r="D210" s="17" t="s">
        <v>3</v>
      </c>
    </row>
    <row r="211" spans="1:3" ht="12.75">
      <c r="A211" s="19">
        <v>5404</v>
      </c>
      <c r="B211" s="20" t="s">
        <v>216</v>
      </c>
      <c r="C211" s="20">
        <v>5501</v>
      </c>
    </row>
    <row r="212" spans="1:3" ht="12.75">
      <c r="A212" s="19">
        <v>5406</v>
      </c>
      <c r="B212" s="20" t="s">
        <v>217</v>
      </c>
      <c r="C212" s="20">
        <v>538908</v>
      </c>
    </row>
    <row r="213" spans="1:4" ht="12.75">
      <c r="A213" s="8">
        <v>5450</v>
      </c>
      <c r="B213" s="9" t="s">
        <v>198</v>
      </c>
      <c r="C213" s="9">
        <f>SUM(C214:C217)</f>
        <v>371221</v>
      </c>
      <c r="D213" s="17" t="s">
        <v>3</v>
      </c>
    </row>
    <row r="214" spans="1:3" ht="12.75">
      <c r="A214" s="19">
        <v>5451</v>
      </c>
      <c r="B214" s="20" t="s">
        <v>262</v>
      </c>
      <c r="C214" s="20">
        <v>9</v>
      </c>
    </row>
    <row r="215" spans="1:3" ht="12.75">
      <c r="A215" s="19">
        <v>5453</v>
      </c>
      <c r="B215" s="20" t="s">
        <v>268</v>
      </c>
      <c r="C215" s="20">
        <v>329</v>
      </c>
    </row>
    <row r="216" spans="1:3" ht="12.75">
      <c r="A216" s="19">
        <v>5455</v>
      </c>
      <c r="B216" s="20" t="s">
        <v>199</v>
      </c>
      <c r="C216" s="20">
        <f>577448-208448</f>
        <v>369000</v>
      </c>
    </row>
    <row r="217" spans="1:3" ht="12.75">
      <c r="A217" s="19">
        <v>5465</v>
      </c>
      <c r="B217" s="20" t="s">
        <v>200</v>
      </c>
      <c r="C217" s="20">
        <v>1883</v>
      </c>
    </row>
    <row r="218" spans="1:4" ht="12.75">
      <c r="A218" s="8">
        <v>5500</v>
      </c>
      <c r="B218" s="9" t="s">
        <v>93</v>
      </c>
      <c r="C218" s="9">
        <v>176772</v>
      </c>
      <c r="D218" s="17" t="s">
        <v>3</v>
      </c>
    </row>
    <row r="219" spans="1:3" ht="12.75">
      <c r="A219" s="19">
        <v>5510</v>
      </c>
      <c r="B219" s="20" t="s">
        <v>225</v>
      </c>
      <c r="C219" s="20">
        <v>3994</v>
      </c>
    </row>
    <row r="220" spans="1:3" ht="12.75">
      <c r="A220" s="19">
        <v>5530</v>
      </c>
      <c r="B220" s="20" t="s">
        <v>94</v>
      </c>
      <c r="C220" s="20">
        <v>172778</v>
      </c>
    </row>
    <row r="221" spans="1:4" ht="12.75">
      <c r="A221" s="8">
        <v>5600</v>
      </c>
      <c r="B221" s="9" t="s">
        <v>95</v>
      </c>
      <c r="C221" s="9">
        <f>SUM(C222:C226)</f>
        <v>125334</v>
      </c>
      <c r="D221" s="17" t="s">
        <v>3</v>
      </c>
    </row>
    <row r="222" spans="1:3" ht="12.75">
      <c r="A222" s="19">
        <v>5601</v>
      </c>
      <c r="B222" s="20" t="s">
        <v>96</v>
      </c>
      <c r="C222" s="20">
        <v>57365</v>
      </c>
    </row>
    <row r="223" spans="1:3" ht="12.75">
      <c r="A223" s="19">
        <v>5603</v>
      </c>
      <c r="B223" s="20" t="s">
        <v>170</v>
      </c>
      <c r="C223" s="20">
        <v>2162</v>
      </c>
    </row>
    <row r="224" spans="1:3" ht="12.75">
      <c r="A224" s="19">
        <v>5604</v>
      </c>
      <c r="B224" s="20" t="s">
        <v>171</v>
      </c>
      <c r="C224" s="20">
        <v>1391</v>
      </c>
    </row>
    <row r="225" spans="1:3" ht="12.75">
      <c r="A225" s="19">
        <v>5608</v>
      </c>
      <c r="B225" s="20" t="s">
        <v>97</v>
      </c>
      <c r="C225" s="20">
        <v>61847</v>
      </c>
    </row>
    <row r="226" spans="1:3" ht="12.75">
      <c r="A226" s="19">
        <v>5609</v>
      </c>
      <c r="B226" s="20" t="s">
        <v>14</v>
      </c>
      <c r="C226" s="20">
        <f>2566+3</f>
        <v>2569</v>
      </c>
    </row>
    <row r="227" spans="1:4" ht="12.75">
      <c r="A227" s="8">
        <v>5700</v>
      </c>
      <c r="B227" s="9" t="s">
        <v>256</v>
      </c>
      <c r="C227" s="9">
        <v>4049</v>
      </c>
      <c r="D227" s="17" t="s">
        <v>3</v>
      </c>
    </row>
    <row r="228" spans="1:3" ht="12.75">
      <c r="A228" s="19">
        <v>5709</v>
      </c>
      <c r="B228" s="20" t="s">
        <v>257</v>
      </c>
      <c r="C228" s="20">
        <v>4049</v>
      </c>
    </row>
    <row r="229" spans="1:4" ht="12.75">
      <c r="A229" s="8">
        <v>5720</v>
      </c>
      <c r="B229" s="9" t="s">
        <v>184</v>
      </c>
      <c r="C229" s="9">
        <v>465417</v>
      </c>
      <c r="D229" s="17" t="s">
        <v>3</v>
      </c>
    </row>
    <row r="230" spans="1:3" ht="12.75">
      <c r="A230" s="19">
        <v>5721</v>
      </c>
      <c r="B230" s="20" t="s">
        <v>185</v>
      </c>
      <c r="C230" s="20">
        <v>401448</v>
      </c>
    </row>
    <row r="231" spans="1:3" ht="12.75">
      <c r="A231" s="19">
        <v>5729</v>
      </c>
      <c r="B231" s="20" t="s">
        <v>186</v>
      </c>
      <c r="C231" s="20">
        <v>63969</v>
      </c>
    </row>
    <row r="232" spans="1:4" ht="12.75">
      <c r="A232" s="8">
        <v>5730</v>
      </c>
      <c r="B232" s="9" t="s">
        <v>273</v>
      </c>
      <c r="C232" s="9">
        <v>7867</v>
      </c>
      <c r="D232" s="17" t="s">
        <v>3</v>
      </c>
    </row>
    <row r="233" spans="1:3" ht="12.75">
      <c r="A233" s="19">
        <v>5733</v>
      </c>
      <c r="B233" s="20" t="s">
        <v>274</v>
      </c>
      <c r="C233" s="20">
        <v>7867</v>
      </c>
    </row>
    <row r="234" spans="1:4" ht="12.75">
      <c r="A234" s="8">
        <v>5740</v>
      </c>
      <c r="B234" s="9" t="s">
        <v>98</v>
      </c>
      <c r="C234" s="9">
        <v>297435</v>
      </c>
      <c r="D234" s="17" t="s">
        <v>3</v>
      </c>
    </row>
    <row r="235" spans="1:3" ht="12.75">
      <c r="A235" s="19">
        <v>5741</v>
      </c>
      <c r="B235" s="20" t="s">
        <v>160</v>
      </c>
      <c r="C235" s="20">
        <v>11280</v>
      </c>
    </row>
    <row r="236" spans="1:3" ht="12.75">
      <c r="A236" s="19">
        <v>5742</v>
      </c>
      <c r="B236" s="20" t="s">
        <v>153</v>
      </c>
      <c r="C236" s="20">
        <v>47524</v>
      </c>
    </row>
    <row r="237" spans="1:3" ht="12.75">
      <c r="A237" s="19">
        <v>5743</v>
      </c>
      <c r="B237" s="20" t="s">
        <v>99</v>
      </c>
      <c r="C237" s="20">
        <v>5859</v>
      </c>
    </row>
    <row r="238" spans="1:3" ht="12.75">
      <c r="A238" s="19">
        <v>5744</v>
      </c>
      <c r="B238" s="20" t="s">
        <v>154</v>
      </c>
      <c r="C238" s="20">
        <v>48232</v>
      </c>
    </row>
    <row r="239" spans="1:3" ht="12.75">
      <c r="A239" s="19">
        <v>5745</v>
      </c>
      <c r="B239" s="20" t="s">
        <v>164</v>
      </c>
      <c r="C239" s="20">
        <v>64922</v>
      </c>
    </row>
    <row r="240" spans="1:3" ht="12.75">
      <c r="A240" s="19">
        <v>5746</v>
      </c>
      <c r="B240" s="20" t="s">
        <v>173</v>
      </c>
      <c r="C240" s="20">
        <v>9200</v>
      </c>
    </row>
    <row r="241" spans="1:3" ht="12.75">
      <c r="A241" s="19">
        <v>5747</v>
      </c>
      <c r="B241" s="20" t="s">
        <v>277</v>
      </c>
      <c r="C241" s="20">
        <v>341</v>
      </c>
    </row>
    <row r="242" spans="1:3" ht="12.75">
      <c r="A242" s="19">
        <v>5748</v>
      </c>
      <c r="B242" s="20" t="s">
        <v>100</v>
      </c>
      <c r="C242" s="20">
        <v>41604</v>
      </c>
    </row>
    <row r="243" spans="1:3" ht="12.75">
      <c r="A243" s="19">
        <v>5749</v>
      </c>
      <c r="B243" s="20" t="s">
        <v>179</v>
      </c>
      <c r="C243" s="20">
        <v>25471</v>
      </c>
    </row>
    <row r="244" spans="1:3" ht="12.75">
      <c r="A244" s="19">
        <v>5750</v>
      </c>
      <c r="B244" s="20" t="s">
        <v>263</v>
      </c>
      <c r="C244" s="20">
        <v>8281</v>
      </c>
    </row>
    <row r="245" spans="1:3" ht="12.75">
      <c r="A245" s="19">
        <v>5752</v>
      </c>
      <c r="B245" s="20" t="s">
        <v>155</v>
      </c>
      <c r="C245" s="20">
        <v>4536</v>
      </c>
    </row>
    <row r="246" spans="1:3" ht="12.75">
      <c r="A246" s="19">
        <v>5753</v>
      </c>
      <c r="B246" s="20" t="s">
        <v>161</v>
      </c>
      <c r="C246" s="20">
        <v>30185</v>
      </c>
    </row>
    <row r="247" spans="1:4" ht="12.75">
      <c r="A247" s="8">
        <v>5760</v>
      </c>
      <c r="B247" s="9" t="s">
        <v>156</v>
      </c>
      <c r="C247" s="9">
        <v>98989</v>
      </c>
      <c r="D247" s="17" t="s">
        <v>3</v>
      </c>
    </row>
    <row r="248" spans="1:3" ht="12.75">
      <c r="A248" s="19">
        <v>5761</v>
      </c>
      <c r="B248" s="20" t="s">
        <v>165</v>
      </c>
      <c r="C248" s="20">
        <v>24381</v>
      </c>
    </row>
    <row r="249" spans="1:3" ht="12.75">
      <c r="A249" s="19">
        <v>5763</v>
      </c>
      <c r="B249" s="20" t="s">
        <v>187</v>
      </c>
      <c r="C249" s="20">
        <v>59894</v>
      </c>
    </row>
    <row r="250" spans="1:3" ht="12.75">
      <c r="A250" s="19">
        <v>5764</v>
      </c>
      <c r="B250" s="20" t="s">
        <v>202</v>
      </c>
      <c r="C250" s="20">
        <v>136</v>
      </c>
    </row>
    <row r="251" spans="1:3" ht="12.75">
      <c r="A251" s="19">
        <v>5765</v>
      </c>
      <c r="B251" s="20" t="s">
        <v>203</v>
      </c>
      <c r="C251" s="20">
        <v>9165</v>
      </c>
    </row>
    <row r="252" spans="1:3" ht="12.75">
      <c r="A252" s="19">
        <v>5766</v>
      </c>
      <c r="B252" s="20" t="s">
        <v>183</v>
      </c>
      <c r="C252" s="20">
        <v>768</v>
      </c>
    </row>
    <row r="253" spans="1:3" ht="12.75">
      <c r="A253" s="19">
        <v>5768</v>
      </c>
      <c r="B253" s="20" t="s">
        <v>157</v>
      </c>
      <c r="C253" s="20">
        <v>4645</v>
      </c>
    </row>
    <row r="254" spans="1:4" ht="12.75">
      <c r="A254" s="8">
        <v>5780</v>
      </c>
      <c r="B254" s="9" t="s">
        <v>180</v>
      </c>
      <c r="C254" s="9">
        <v>101652</v>
      </c>
      <c r="D254" s="17" t="s">
        <v>3</v>
      </c>
    </row>
    <row r="255" spans="1:3" ht="12.75">
      <c r="A255" s="19">
        <v>5781</v>
      </c>
      <c r="B255" s="20" t="s">
        <v>188</v>
      </c>
      <c r="C255" s="20">
        <v>40604</v>
      </c>
    </row>
    <row r="256" spans="1:3" ht="12.75">
      <c r="A256" s="19">
        <v>5782</v>
      </c>
      <c r="B256" s="20" t="s">
        <v>189</v>
      </c>
      <c r="C256" s="20">
        <v>26547</v>
      </c>
    </row>
    <row r="257" spans="1:3" ht="12.75">
      <c r="A257" s="19">
        <v>5783</v>
      </c>
      <c r="B257" s="20" t="s">
        <v>181</v>
      </c>
      <c r="C257" s="20">
        <v>23323</v>
      </c>
    </row>
    <row r="258" spans="1:3" ht="12.75">
      <c r="A258" s="19">
        <v>5787</v>
      </c>
      <c r="B258" s="20" t="s">
        <v>190</v>
      </c>
      <c r="C258" s="20">
        <v>8180</v>
      </c>
    </row>
    <row r="259" spans="1:3" ht="12.75">
      <c r="A259" s="19">
        <v>5788</v>
      </c>
      <c r="B259" s="20" t="s">
        <v>191</v>
      </c>
      <c r="C259" s="20">
        <v>2998</v>
      </c>
    </row>
    <row r="260" spans="1:3" ht="12.75">
      <c r="A260" s="8">
        <v>5900</v>
      </c>
      <c r="B260" s="9" t="s">
        <v>81</v>
      </c>
      <c r="C260" s="9">
        <v>420</v>
      </c>
    </row>
    <row r="261" spans="1:4" ht="12.75">
      <c r="A261" s="8">
        <v>5920</v>
      </c>
      <c r="B261" s="9" t="s">
        <v>101</v>
      </c>
      <c r="C261" s="9">
        <v>165089</v>
      </c>
      <c r="D261" s="17" t="s">
        <v>3</v>
      </c>
    </row>
    <row r="262" spans="1:3" ht="12.75">
      <c r="A262" s="19">
        <v>5921</v>
      </c>
      <c r="B262" s="20" t="s">
        <v>174</v>
      </c>
      <c r="C262" s="20">
        <v>20473</v>
      </c>
    </row>
    <row r="263" spans="1:3" ht="12.75">
      <c r="A263" s="19">
        <v>5922</v>
      </c>
      <c r="B263" s="20" t="s">
        <v>102</v>
      </c>
      <c r="C263" s="20">
        <v>38030</v>
      </c>
    </row>
    <row r="264" spans="1:3" ht="12.75">
      <c r="A264" s="19">
        <v>5923</v>
      </c>
      <c r="B264" s="20" t="s">
        <v>158</v>
      </c>
      <c r="C264" s="20">
        <v>106586</v>
      </c>
    </row>
    <row r="265" spans="1:4" ht="12.75">
      <c r="A265" s="8">
        <v>5940</v>
      </c>
      <c r="B265" s="9" t="s">
        <v>162</v>
      </c>
      <c r="C265" s="9">
        <v>48495</v>
      </c>
      <c r="D265" s="17" t="s">
        <v>3</v>
      </c>
    </row>
    <row r="266" spans="1:3" ht="12.75">
      <c r="A266" s="19">
        <v>5942</v>
      </c>
      <c r="B266" s="20" t="s">
        <v>163</v>
      </c>
      <c r="C266" s="20">
        <v>48495</v>
      </c>
    </row>
    <row r="267" spans="1:3" ht="12.75">
      <c r="A267" s="8">
        <v>5999</v>
      </c>
      <c r="B267" s="9" t="s">
        <v>178</v>
      </c>
      <c r="C267" s="9">
        <v>146816</v>
      </c>
    </row>
    <row r="268" spans="1:3" ht="12.75">
      <c r="A268" s="8"/>
      <c r="B268" s="9" t="s">
        <v>11</v>
      </c>
      <c r="C268" s="9">
        <f>SUM(C190+C192+C194+C196+C200+C207+C208+C210+C213+C218+C221+C227+C229+C232+C234+C247+C254+C260+C261+C265+C267)</f>
        <v>3203766</v>
      </c>
    </row>
    <row r="269" spans="1:5" ht="12.75">
      <c r="A269" s="19"/>
      <c r="B269" s="20"/>
      <c r="C269" s="20"/>
      <c r="E269" s="1"/>
    </row>
    <row r="270" spans="1:5" ht="12.75">
      <c r="A270" s="8">
        <v>6050</v>
      </c>
      <c r="B270" s="9" t="s">
        <v>226</v>
      </c>
      <c r="C270" s="9">
        <v>3187897</v>
      </c>
      <c r="D270" s="17" t="s">
        <v>3</v>
      </c>
      <c r="E270" s="1"/>
    </row>
    <row r="271" spans="1:5" ht="12.75">
      <c r="A271" s="19">
        <v>6055</v>
      </c>
      <c r="B271" s="20" t="s">
        <v>227</v>
      </c>
      <c r="C271" s="20">
        <v>238079</v>
      </c>
      <c r="E271" s="2"/>
    </row>
    <row r="272" spans="1:3" ht="12.75">
      <c r="A272" s="19">
        <v>6075</v>
      </c>
      <c r="B272" s="20" t="s">
        <v>228</v>
      </c>
      <c r="C272" s="20">
        <v>2949818</v>
      </c>
    </row>
    <row r="273" spans="1:4" ht="12.75">
      <c r="A273" s="8">
        <v>6100</v>
      </c>
      <c r="B273" s="9" t="s">
        <v>229</v>
      </c>
      <c r="C273" s="9">
        <v>955920</v>
      </c>
      <c r="D273" s="17" t="s">
        <v>3</v>
      </c>
    </row>
    <row r="274" spans="1:3" ht="12.75">
      <c r="A274" s="19">
        <v>6125</v>
      </c>
      <c r="B274" s="20" t="s">
        <v>230</v>
      </c>
      <c r="C274" s="20">
        <v>955920</v>
      </c>
    </row>
    <row r="275" spans="1:4" ht="12.75">
      <c r="A275" s="8">
        <v>6150</v>
      </c>
      <c r="B275" s="9" t="s">
        <v>258</v>
      </c>
      <c r="C275" s="9">
        <v>211319</v>
      </c>
      <c r="D275" s="17" t="s">
        <v>3</v>
      </c>
    </row>
    <row r="276" spans="1:3" ht="12.75">
      <c r="A276" s="19">
        <v>6175</v>
      </c>
      <c r="B276" s="20" t="s">
        <v>259</v>
      </c>
      <c r="C276" s="20">
        <v>211319</v>
      </c>
    </row>
    <row r="277" spans="1:4" ht="12.75">
      <c r="A277" s="8">
        <v>6400</v>
      </c>
      <c r="B277" s="9" t="s">
        <v>280</v>
      </c>
      <c r="C277" s="9">
        <f>SUM(C278:C279)</f>
        <v>320752</v>
      </c>
      <c r="D277" s="17" t="s">
        <v>3</v>
      </c>
    </row>
    <row r="278" spans="1:3" ht="12.75">
      <c r="A278" s="19">
        <v>6405</v>
      </c>
      <c r="B278" s="20" t="s">
        <v>281</v>
      </c>
      <c r="C278" s="20">
        <v>160376</v>
      </c>
    </row>
    <row r="279" spans="1:3" ht="12.75">
      <c r="A279" s="19">
        <v>6499</v>
      </c>
      <c r="B279" s="20" t="s">
        <v>282</v>
      </c>
      <c r="C279" s="20">
        <v>160376</v>
      </c>
    </row>
    <row r="280" spans="1:5" ht="12.75">
      <c r="A280" s="8"/>
      <c r="B280" s="9" t="s">
        <v>231</v>
      </c>
      <c r="C280" s="9">
        <f>SUM(C270+C273+C275+C277)</f>
        <v>4675888</v>
      </c>
      <c r="E280" s="1"/>
    </row>
    <row r="281" spans="1:5" ht="12.75">
      <c r="A281" s="8"/>
      <c r="B281" s="9"/>
      <c r="C281" s="9"/>
      <c r="E281" s="1"/>
    </row>
    <row r="282" spans="1:4" ht="12.75">
      <c r="A282" s="8">
        <v>6550</v>
      </c>
      <c r="B282" s="9" t="s">
        <v>226</v>
      </c>
      <c r="C282" s="9">
        <v>3187897</v>
      </c>
      <c r="D282" s="17" t="s">
        <v>3</v>
      </c>
    </row>
    <row r="283" spans="1:3" ht="12.75">
      <c r="A283" s="19">
        <v>6555</v>
      </c>
      <c r="B283" s="20" t="s">
        <v>232</v>
      </c>
      <c r="C283" s="20">
        <v>238079</v>
      </c>
    </row>
    <row r="284" spans="1:3" ht="12.75">
      <c r="A284" s="19">
        <v>6575</v>
      </c>
      <c r="B284" s="20" t="s">
        <v>233</v>
      </c>
      <c r="C284" s="20">
        <v>2949818</v>
      </c>
    </row>
    <row r="285" spans="1:4" ht="12.75">
      <c r="A285" s="8">
        <v>6600</v>
      </c>
      <c r="B285" s="9" t="s">
        <v>229</v>
      </c>
      <c r="C285" s="9">
        <v>955920</v>
      </c>
      <c r="D285" s="17" t="s">
        <v>3</v>
      </c>
    </row>
    <row r="286" spans="1:3" ht="12.75">
      <c r="A286" s="19">
        <v>6625</v>
      </c>
      <c r="B286" s="20" t="s">
        <v>234</v>
      </c>
      <c r="C286" s="20">
        <v>955920</v>
      </c>
    </row>
    <row r="287" spans="1:4" ht="12.75">
      <c r="A287" s="8">
        <v>6650</v>
      </c>
      <c r="B287" s="9" t="s">
        <v>258</v>
      </c>
      <c r="C287" s="15">
        <v>211319</v>
      </c>
      <c r="D287" s="17" t="s">
        <v>3</v>
      </c>
    </row>
    <row r="288" spans="1:3" ht="12.75">
      <c r="A288" s="19">
        <v>6675</v>
      </c>
      <c r="B288" s="20" t="s">
        <v>260</v>
      </c>
      <c r="C288" s="20">
        <v>211319</v>
      </c>
    </row>
    <row r="289" spans="1:4" ht="12.75">
      <c r="A289" s="8">
        <v>6900</v>
      </c>
      <c r="B289" s="9" t="s">
        <v>280</v>
      </c>
      <c r="C289" s="9">
        <f>SUM(C290:C291)</f>
        <v>320752</v>
      </c>
      <c r="D289" s="17" t="s">
        <v>3</v>
      </c>
    </row>
    <row r="290" spans="1:3" ht="12.75">
      <c r="A290" s="19">
        <v>6905</v>
      </c>
      <c r="B290" s="20" t="s">
        <v>283</v>
      </c>
      <c r="C290" s="20">
        <v>160376</v>
      </c>
    </row>
    <row r="291" spans="1:3" ht="12.75">
      <c r="A291" s="19">
        <v>6999</v>
      </c>
      <c r="B291" s="20" t="s">
        <v>282</v>
      </c>
      <c r="C291" s="20">
        <v>160376</v>
      </c>
    </row>
    <row r="292" spans="1:3" ht="12.75">
      <c r="A292" s="8"/>
      <c r="B292" s="9" t="s">
        <v>235</v>
      </c>
      <c r="C292" s="9">
        <f>SUM(C282+C285+C287+C289)</f>
        <v>4675888</v>
      </c>
    </row>
    <row r="293" spans="1:3" ht="12.75">
      <c r="A293" s="8"/>
      <c r="B293" s="9"/>
      <c r="C293" s="9"/>
    </row>
    <row r="294" spans="1:4" ht="12.75">
      <c r="A294" s="8">
        <v>7100</v>
      </c>
      <c r="B294" s="9" t="s">
        <v>236</v>
      </c>
      <c r="C294" s="9">
        <v>461154</v>
      </c>
      <c r="D294" s="17" t="s">
        <v>3</v>
      </c>
    </row>
    <row r="295" spans="1:3" ht="12.75">
      <c r="A295" s="19">
        <v>7130</v>
      </c>
      <c r="B295" s="20" t="s">
        <v>237</v>
      </c>
      <c r="C295" s="20">
        <v>460413</v>
      </c>
    </row>
    <row r="296" spans="1:3" ht="12.75">
      <c r="A296" s="19">
        <v>7150</v>
      </c>
      <c r="B296" s="20" t="s">
        <v>238</v>
      </c>
      <c r="C296" s="20">
        <v>741</v>
      </c>
    </row>
    <row r="297" spans="1:4" ht="12.75">
      <c r="A297" s="8">
        <v>7200</v>
      </c>
      <c r="B297" s="9" t="s">
        <v>239</v>
      </c>
      <c r="C297" s="15">
        <v>22911844</v>
      </c>
      <c r="D297" s="17" t="s">
        <v>3</v>
      </c>
    </row>
    <row r="298" spans="1:3" ht="12.75">
      <c r="A298" s="19">
        <v>7220</v>
      </c>
      <c r="B298" s="20" t="s">
        <v>240</v>
      </c>
      <c r="C298" s="20">
        <v>2174</v>
      </c>
    </row>
    <row r="299" spans="1:3" ht="12.75">
      <c r="A299" s="19">
        <v>7240</v>
      </c>
      <c r="B299" s="20" t="s">
        <v>241</v>
      </c>
      <c r="C299" s="20">
        <v>92679</v>
      </c>
    </row>
    <row r="300" spans="1:3" ht="12.75">
      <c r="A300" s="19">
        <v>7250</v>
      </c>
      <c r="B300" s="20" t="s">
        <v>242</v>
      </c>
      <c r="C300" s="20">
        <v>22816991</v>
      </c>
    </row>
    <row r="301" spans="1:4" ht="12.75">
      <c r="A301" s="8">
        <v>7300</v>
      </c>
      <c r="B301" s="9" t="s">
        <v>243</v>
      </c>
      <c r="C301" s="9">
        <v>8781124</v>
      </c>
      <c r="D301" s="17" t="s">
        <v>3</v>
      </c>
    </row>
    <row r="302" spans="1:3" ht="12.75">
      <c r="A302" s="19">
        <v>7303</v>
      </c>
      <c r="B302" s="20" t="s">
        <v>244</v>
      </c>
      <c r="C302" s="20">
        <v>3258667</v>
      </c>
    </row>
    <row r="303" spans="1:3" ht="12.75">
      <c r="A303" s="19">
        <v>7339</v>
      </c>
      <c r="B303" s="20" t="s">
        <v>245</v>
      </c>
      <c r="C303" s="20">
        <v>628985</v>
      </c>
    </row>
    <row r="304" spans="1:3" ht="12.75">
      <c r="A304" s="19">
        <v>7363</v>
      </c>
      <c r="B304" s="20" t="s">
        <v>246</v>
      </c>
      <c r="C304" s="20">
        <v>4893472</v>
      </c>
    </row>
    <row r="305" spans="1:3" ht="12.75">
      <c r="A305" s="8"/>
      <c r="B305" s="9" t="s">
        <v>247</v>
      </c>
      <c r="C305" s="9">
        <v>32154122</v>
      </c>
    </row>
    <row r="306" spans="1:3" ht="12.75">
      <c r="A306" s="6"/>
      <c r="B306" s="7"/>
      <c r="C306" s="7"/>
    </row>
    <row r="310" spans="1:3" ht="12.75">
      <c r="A310" s="6"/>
      <c r="B310" s="7" t="s">
        <v>248</v>
      </c>
      <c r="C310" s="7"/>
    </row>
    <row r="311" spans="1:3" ht="12.75">
      <c r="A311" s="6"/>
      <c r="B311" s="7"/>
      <c r="C311" s="7"/>
    </row>
    <row r="312" spans="1:3" ht="12.75">
      <c r="A312" s="6"/>
      <c r="B312" s="7" t="s">
        <v>249</v>
      </c>
      <c r="C312" s="7"/>
    </row>
  </sheetData>
  <printOptions/>
  <pageMargins left="0.78740157480315" right="0.78740157480315" top="0.551181102362205" bottom="0.551181102362205" header="0.511811023622047" footer="0.511811023622047"/>
  <pageSetup horizontalDpi="600" verticalDpi="600" orientation="portrait" paperSize="9" scale="85" r:id="rId1"/>
  <rowBreaks count="4" manualBreakCount="4">
    <brk id="71" max="3" man="1"/>
    <brk id="143" max="3" man="1"/>
    <brk id="214" max="3" man="1"/>
    <brk id="28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vkim</dc:creator>
  <cp:keywords/>
  <dc:description/>
  <cp:lastModifiedBy>zaure</cp:lastModifiedBy>
  <cp:lastPrinted>2006-10-04T05:01:34Z</cp:lastPrinted>
  <dcterms:created xsi:type="dcterms:W3CDTF">2002-11-04T11:44:18Z</dcterms:created>
  <dcterms:modified xsi:type="dcterms:W3CDTF">2006-12-08T07:26:09Z</dcterms:modified>
  <cp:category/>
  <cp:version/>
  <cp:contentType/>
  <cp:contentStatus/>
</cp:coreProperties>
</file>