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3"/>
  </bookViews>
  <sheets>
    <sheet name="ОФП" sheetId="12" r:id="rId1"/>
    <sheet name="ОСД" sheetId="13" r:id="rId2"/>
    <sheet name="ОДДС" sheetId="15" r:id="rId3"/>
    <sheet name="ОИК" sheetId="16" r:id="rId4"/>
  </sheets>
  <calcPr calcId="144525"/>
</workbook>
</file>

<file path=xl/calcChain.xml><?xml version="1.0" encoding="utf-8"?>
<calcChain xmlns="http://schemas.openxmlformats.org/spreadsheetml/2006/main">
  <c r="W58" i="12" l="1"/>
  <c r="S8" i="13" l="1"/>
  <c r="X45" i="12" l="1"/>
  <c r="X41" i="12"/>
  <c r="X44" i="12" l="1"/>
  <c r="W37" i="12"/>
  <c r="X37" i="12"/>
  <c r="W19" i="12"/>
  <c r="X48" i="12" l="1"/>
  <c r="X35" i="12" l="1"/>
  <c r="X28" i="12"/>
  <c r="X25" i="12"/>
  <c r="W53" i="12"/>
  <c r="X53" i="12"/>
  <c r="X47" i="12"/>
  <c r="W47" i="12"/>
  <c r="X40" i="12"/>
  <c r="W40" i="12"/>
  <c r="W26" i="12"/>
  <c r="X18" i="12"/>
  <c r="W18" i="12"/>
  <c r="W38" i="12" l="1"/>
  <c r="W39" i="12"/>
  <c r="W60" i="12" s="1"/>
  <c r="X39" i="12"/>
  <c r="X60" i="12" s="1"/>
  <c r="X26" i="12"/>
  <c r="X38" i="12" s="1"/>
</calcChain>
</file>

<file path=xl/sharedStrings.xml><?xml version="1.0" encoding="utf-8"?>
<sst xmlns="http://schemas.openxmlformats.org/spreadsheetml/2006/main" count="618" uniqueCount="266">
  <si>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</si>
  <si>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</si>
  <si>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тыс. тенге</t>
  </si>
  <si>
    <t>I. Краткосрочные активы</t>
  </si>
  <si>
    <t>010</t>
  </si>
  <si>
    <t>100</t>
  </si>
  <si>
    <t>II. Долгосрочные активы</t>
  </si>
  <si>
    <t>110</t>
  </si>
  <si>
    <t>120</t>
  </si>
  <si>
    <t>200</t>
  </si>
  <si>
    <t>III. Краткосрочные обязательства</t>
  </si>
  <si>
    <t>210</t>
  </si>
  <si>
    <t>IV. Долгосрочные обязательства</t>
  </si>
  <si>
    <t>V. Капитал</t>
  </si>
  <si>
    <t>Балансовая стоимость простой акции (тенге)</t>
  </si>
  <si>
    <t>(фамилия, имя, отчество)</t>
  </si>
  <si>
    <t>ОТЧЕТ О СОВОКУПНОМ ДОХОДЕ</t>
  </si>
  <si>
    <t>За отчетный период</t>
  </si>
  <si>
    <t>020</t>
  </si>
  <si>
    <t>ОТЧЕТ О ДВИЖЕНИИ ДЕНЕЖНЫХ СРЕДСТВ</t>
  </si>
  <si>
    <t>-</t>
  </si>
  <si>
    <t>ОТЧЕТ ОБ ИЗМЕНЕНИЯХ В КАПИТАЛЕ</t>
  </si>
  <si>
    <t>Нераспределенная прибыль</t>
  </si>
  <si>
    <t>Итого капитал</t>
  </si>
  <si>
    <t>Сальдо на 1 января отчетного года</t>
  </si>
  <si>
    <t>Изменения в учетной политике</t>
  </si>
  <si>
    <t>030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</si>
  <si>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</si>
  <si>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</si>
  <si>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</si>
  <si>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</si>
  <si>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</si>
  <si>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040</t>
  </si>
  <si>
    <t>050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</si>
  <si>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</si>
  <si>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</si>
  <si>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</si>
  <si>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</si>
  <si>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</si>
  <si>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</si>
  <si>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</si>
  <si>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Сальдо на 1 января предыдущего года</t>
  </si>
  <si>
    <t>130</t>
  </si>
  <si>
    <t>131</t>
  </si>
  <si>
    <t>132</t>
  </si>
  <si>
    <t>133</t>
  </si>
  <si>
    <t>140</t>
  </si>
  <si>
    <t>150</t>
  </si>
  <si>
    <t>160</t>
  </si>
  <si>
    <t>170</t>
  </si>
  <si>
    <t>180</t>
  </si>
  <si>
    <t>190</t>
  </si>
  <si>
    <t>Руководитель</t>
  </si>
  <si>
    <t>АО "ULMUS BESSHOKY" (УЛМУС БЕСШОКЫ)</t>
  </si>
  <si>
    <t>Код
строки</t>
  </si>
  <si>
    <t>1</t>
  </si>
  <si>
    <t>2</t>
  </si>
  <si>
    <t>3</t>
  </si>
  <si>
    <t>4</t>
  </si>
  <si>
    <t>Запасы</t>
  </si>
  <si>
    <t>Биологические активы</t>
  </si>
  <si>
    <t>Прочие краткосрочные активы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</si>
  <si>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</si>
  <si>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</si>
  <si>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</si>
  <si>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</si>
  <si>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</si>
  <si>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Отчет составлен в соответствии с требованиями к содержанию и раскрытию информации МСФО  для предприятий МСБ</t>
  </si>
  <si>
    <t>Наименование</t>
  </si>
  <si>
    <t>Вид деятельности</t>
  </si>
  <si>
    <t>Юридический адрес, Бизнес идентификационный
номер,Индивидуальный идентификационный номер</t>
  </si>
  <si>
    <t>050002, Республика Казахстан, г. Алматы, ул. Жибек жолы, 64/47, оф. 620, 131140027330</t>
  </si>
  <si>
    <t>Отчет о финансовом положении (бухгалтерский баланс)</t>
  </si>
  <si>
    <t>Показатели</t>
  </si>
  <si>
    <t>Код строки</t>
  </si>
  <si>
    <t>На конец 
отчетного периода</t>
  </si>
  <si>
    <t>На начало 
отчетного периода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</si>
  <si>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</si>
  <si>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</si>
  <si>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</si>
  <si>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</si>
  <si>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</si>
  <si>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</si>
  <si>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</si>
  <si>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</si>
  <si>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</si>
  <si>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</si>
  <si>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</si>
  <si>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</si>
  <si>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08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</si>
  <si>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</si>
  <si>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</si>
  <si>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</si>
  <si>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</si>
  <si>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</si>
  <si>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</si>
  <si>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</si>
  <si>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</si>
  <si>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</si>
  <si>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</si>
  <si>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</si>
  <si>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15</t>
  </si>
  <si>
    <t>16</t>
  </si>
  <si>
    <t>17</t>
  </si>
  <si>
    <t>18</t>
  </si>
  <si>
    <t>19</t>
  </si>
  <si>
    <t>20</t>
  </si>
  <si>
    <t>БАЛАНС (строка 01 + строка 09)</t>
  </si>
  <si>
    <t>21</t>
  </si>
  <si>
    <t>Обязательства</t>
  </si>
  <si>
    <t>22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</si>
  <si>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</si>
  <si>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</si>
  <si>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</si>
  <si>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</si>
  <si>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</si>
  <si>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</si>
  <si>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</si>
  <si>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</si>
  <si>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</si>
  <si>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</si>
  <si>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</si>
  <si>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</si>
  <si>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</si>
  <si>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</si>
  <si>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</si>
  <si>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</si>
  <si>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</si>
  <si>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</si>
  <si>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</si>
  <si>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</si>
  <si>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</si>
  <si>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</si>
  <si>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</si>
  <si>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</si>
  <si>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36</t>
  </si>
  <si>
    <t>Уставный капитал</t>
  </si>
  <si>
    <t>37</t>
  </si>
  <si>
    <t>Неоплаченный капитал</t>
  </si>
  <si>
    <t>38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</si>
  <si>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</si>
  <si>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</si>
  <si>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</si>
  <si>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</si>
  <si>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</si>
  <si>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</si>
  <si>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</si>
  <si>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</si>
  <si>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</si>
  <si>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Исаев Т. Б.</t>
  </si>
  <si>
    <t>Главный бухгалтер</t>
  </si>
  <si>
    <t>Мащенко О. А.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</si>
  <si>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</si>
  <si>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</si>
  <si>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</si>
  <si>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</si>
  <si>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</si>
  <si>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</si>
  <si>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</si>
  <si>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</si>
  <si>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</si>
  <si>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</si>
  <si>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</si>
  <si>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</si>
  <si>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</si>
  <si>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</si>
  <si>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</si>
  <si>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</si>
  <si>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</si>
  <si>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</si>
  <si>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</si>
  <si>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</si>
  <si>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</si>
  <si>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</si>
  <si>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</si>
  <si>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</si>
  <si>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</si>
  <si>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</si>
  <si>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</si>
  <si>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</si>
  <si>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</si>
  <si>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</si>
  <si>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</si>
  <si>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</si>
  <si>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</si>
  <si>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</si>
  <si>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</si>
  <si>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</si>
  <si>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</si>
  <si>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</si>
  <si>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</si>
  <si>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</si>
  <si>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</si>
  <si>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</si>
  <si>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</si>
  <si>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</si>
  <si>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</si>
  <si>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</si>
  <si>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</si>
  <si>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</si>
  <si>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</si>
  <si>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</si>
  <si>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</si>
  <si>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</si>
  <si>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</si>
  <si>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</si>
  <si>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</si>
  <si>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</si>
  <si>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</si>
  <si>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</si>
  <si>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</si>
  <si>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</si>
  <si>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</si>
  <si>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</si>
  <si>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</si>
  <si>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</si>
  <si>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</si>
  <si>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</si>
  <si>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</si>
  <si>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</si>
  <si>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</si>
  <si>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</si>
  <si>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</si>
  <si>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</si>
  <si>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</si>
  <si>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</si>
  <si>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</si>
  <si>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</si>
  <si>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</si>
  <si>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</si>
  <si>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</si>
  <si>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</si>
  <si>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</si>
  <si>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</si>
  <si>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</si>
  <si>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</si>
  <si>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</si>
  <si>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</si>
  <si>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</si>
  <si>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</si>
  <si>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</si>
  <si>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</si>
  <si>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</si>
  <si>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</si>
  <si>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</si>
  <si>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Показатель</t>
  </si>
  <si>
    <t>Капитал материнской организации</t>
  </si>
  <si>
    <t>Резервный капитал</t>
  </si>
  <si>
    <t>Всего</t>
  </si>
  <si>
    <t>5</t>
  </si>
  <si>
    <t>6</t>
  </si>
  <si>
    <t>7</t>
  </si>
  <si>
    <t>8</t>
  </si>
  <si>
    <t>Пересчитанное сальдо   (стр.010+/-стр. 020)</t>
  </si>
  <si>
    <t>Прибыль/убыток от переоценки активов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</si>
  <si>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</si>
  <si>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</si>
  <si>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</si>
  <si>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</si>
  <si>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</si>
  <si>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</si>
  <si>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по состоянию на 30 сентября 2020 года</t>
  </si>
  <si>
    <t>9 месяцев 2020 г.</t>
  </si>
  <si>
    <t>За предыдущий период (9 месяев 2019)</t>
  </si>
  <si>
    <t>Сальдо на 30 сентября отчетного года
(стр.030+стр. 060+стр. 070+стр. 080+стр. 090)</t>
  </si>
  <si>
    <t>Сальдо на 31 сентября предыдущего года (стр.130 + стр. 160-стр. 170+стр. 180-стр.
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</si>
</sst>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_р_.;\(#,##0\)_р_."/>
    <numFmt numFmtId="165" formatCode="#,##0,"/>
    <numFmt numFmtId="166" formatCode="0,"/>
    <numFmt numFmtId="167" formatCode="[=-18507000]&quot;(18 507)&quot;;General"/>
    <numFmt numFmtId="168" formatCode="[=0]&quot;-&quot;;General"/>
    <numFmt numFmtId="169" formatCode="[=-38702884]&quot;(38 703)&quot;;General"/>
    <numFmt numFmtId="170" formatCode="[=-54794500]&quot;(54 795)&quot;;General"/>
    <numFmt numFmtId="171" formatCode="[=-45889000]&quot;(45 889)&quot;;General"/>
    <numFmt numFmtId="172" formatCode="[=-6442700]&quot;(6 443)&quot;;General"/>
    <numFmt numFmtId="173" formatCode="[=-239262999.68]&quot;(239 263)&quot;;General"/>
    <numFmt numFmtId="174" formatCode="#,##0.00_р_.;[Black]\(#,#0#,\)\ "/>
    <numFmt numFmtId="175" formatCode="#,##0.00_р_.;[Black]\(#,###,\)\ "/>
    <numFmt numFmtId="176" formatCode="[=-97305371.55]&quot;(97 305)&quot;;General"/>
    <numFmt numFmtId="177" formatCode="[=-440996103.75]&quot;(440 996)&quot;;General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3">
    <xf numFmtId="0" fontId="0" fillId="0" borderId="0" xfId="0"/>
    <xf numFmtId="0" fontId="4" fillId="0" borderId="0" xfId="1" applyFont="1" applyBorder="1" applyAlignment="1">
      <alignment horizontal="left"/>
    </xf>
    <xf numFmtId="0" fontId="3" fillId="0" borderId="0" xfId="1" applyFont="1" applyBorder="1" applyAlignment="1"/>
    <xf numFmtId="0" fontId="5" fillId="0" borderId="0" xfId="2"/>
    <xf numFmtId="0" fontId="2" fillId="0" borderId="2" xfId="1" applyFont="1" applyBorder="1" applyAlignment="1"/>
    <xf numFmtId="164" fontId="4" fillId="0" borderId="2" xfId="1" applyNumberFormat="1" applyFont="1" applyFill="1" applyBorder="1" applyAlignment="1">
      <alignment horizontal="right" vertical="center"/>
    </xf>
    <xf numFmtId="0" fontId="5" fillId="0" borderId="0" xfId="3"/>
    <xf numFmtId="0" fontId="2" fillId="0" borderId="1" xfId="1" applyFont="1" applyBorder="1" applyAlignment="1"/>
    <xf numFmtId="0" fontId="3" fillId="0" borderId="2" xfId="1" applyFont="1" applyBorder="1" applyAlignment="1"/>
    <xf numFmtId="0" fontId="10" fillId="0" borderId="0" xfId="2" applyNumberFormat="1" applyFont="1" applyAlignment="1">
      <alignment horizontal="left" vertical="center"/>
    </xf>
    <xf numFmtId="0" fontId="10" fillId="0" borderId="0" xfId="2" applyNumberFormat="1" applyFont="1" applyAlignment="1">
      <alignment horizontal="right" vertical="center"/>
    </xf>
    <xf numFmtId="0" fontId="12" fillId="0" borderId="3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/>
    </xf>
    <xf numFmtId="165" fontId="12" fillId="0" borderId="2" xfId="2" applyNumberFormat="1" applyFont="1" applyBorder="1" applyAlignment="1">
      <alignment horizontal="right" vertical="center"/>
    </xf>
    <xf numFmtId="0" fontId="10" fillId="0" borderId="2" xfId="2" applyNumberFormat="1" applyFont="1" applyBorder="1" applyAlignment="1">
      <alignment horizontal="center" vertical="center"/>
    </xf>
    <xf numFmtId="165" fontId="10" fillId="2" borderId="2" xfId="2" applyNumberFormat="1" applyFont="1" applyFill="1" applyBorder="1" applyAlignment="1">
      <alignment horizontal="right" vertical="center"/>
    </xf>
    <xf numFmtId="0" fontId="10" fillId="2" borderId="2" xfId="2" applyNumberFormat="1" applyFont="1" applyFill="1" applyBorder="1" applyAlignment="1">
      <alignment horizontal="right" vertical="center"/>
    </xf>
    <xf numFmtId="166" fontId="10" fillId="2" borderId="2" xfId="2" applyNumberFormat="1" applyFont="1" applyFill="1" applyBorder="1" applyAlignment="1">
      <alignment horizontal="right" vertical="center"/>
    </xf>
    <xf numFmtId="0" fontId="10" fillId="0" borderId="0" xfId="2" applyNumberFormat="1" applyFont="1" applyAlignment="1">
      <alignment horizontal="center" vertical="center"/>
    </xf>
    <xf numFmtId="165" fontId="5" fillId="0" borderId="0" xfId="2" applyNumberFormat="1"/>
    <xf numFmtId="164" fontId="4" fillId="0" borderId="1" xfId="1" applyNumberFormat="1" applyFont="1" applyFill="1" applyBorder="1" applyAlignment="1">
      <alignment horizontal="right" vertical="center"/>
    </xf>
    <xf numFmtId="0" fontId="5" fillId="0" borderId="2" xfId="2" applyBorder="1"/>
    <xf numFmtId="0" fontId="5" fillId="0" borderId="0" xfId="4"/>
    <xf numFmtId="0" fontId="3" fillId="0" borderId="0" xfId="4" applyNumberFormat="1" applyFont="1" applyAlignment="1">
      <alignment horizontal="left" vertical="center"/>
    </xf>
    <xf numFmtId="0" fontId="3" fillId="0" borderId="0" xfId="4" applyNumberFormat="1" applyFont="1" applyAlignment="1">
      <alignment horizontal="right" vertical="center"/>
    </xf>
    <xf numFmtId="0" fontId="4" fillId="0" borderId="3" xfId="4" applyNumberFormat="1" applyFont="1" applyBorder="1" applyAlignment="1">
      <alignment horizontal="center" vertical="center" wrapText="1"/>
    </xf>
    <xf numFmtId="0" fontId="4" fillId="0" borderId="2" xfId="4" applyNumberFormat="1" applyFont="1" applyBorder="1" applyAlignment="1">
      <alignment horizontal="center" vertical="center" wrapText="1"/>
    </xf>
    <xf numFmtId="0" fontId="3" fillId="0" borderId="2" xfId="4" applyNumberFormat="1" applyFont="1" applyBorder="1" applyAlignment="1">
      <alignment horizontal="center" vertical="center"/>
    </xf>
    <xf numFmtId="0" fontId="3" fillId="2" borderId="2" xfId="4" applyNumberFormat="1" applyFont="1" applyFill="1" applyBorder="1" applyAlignment="1">
      <alignment horizontal="right" vertical="center"/>
    </xf>
    <xf numFmtId="0" fontId="4" fillId="0" borderId="2" xfId="4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right" vertical="center"/>
    </xf>
    <xf numFmtId="165" fontId="3" fillId="2" borderId="2" xfId="4" applyNumberFormat="1" applyFont="1" applyFill="1" applyBorder="1" applyAlignment="1">
      <alignment horizontal="right" vertical="center"/>
    </xf>
    <xf numFmtId="0" fontId="3" fillId="0" borderId="0" xfId="4" applyNumberFormat="1" applyFont="1" applyAlignment="1">
      <alignment horizontal="center" vertical="center"/>
    </xf>
    <xf numFmtId="167" fontId="4" fillId="0" borderId="2" xfId="4" applyNumberFormat="1" applyFont="1" applyBorder="1" applyAlignment="1">
      <alignment horizontal="right" vertical="center"/>
    </xf>
    <xf numFmtId="167" fontId="4" fillId="0" borderId="2" xfId="4" applyNumberFormat="1" applyFont="1" applyBorder="1" applyAlignment="1">
      <alignment horizontal="right" vertical="center" wrapText="1"/>
    </xf>
    <xf numFmtId="0" fontId="10" fillId="0" borderId="0" xfId="3" applyNumberFormat="1" applyFont="1" applyAlignment="1">
      <alignment horizontal="left" vertical="center"/>
    </xf>
    <xf numFmtId="0" fontId="10" fillId="0" borderId="0" xfId="3" applyNumberFormat="1" applyFont="1" applyAlignment="1">
      <alignment horizontal="right" vertical="center"/>
    </xf>
    <xf numFmtId="0" fontId="12" fillId="0" borderId="3" xfId="3" applyNumberFormat="1" applyFont="1" applyBorder="1" applyAlignment="1">
      <alignment horizontal="center" vertical="center" wrapText="1"/>
    </xf>
    <xf numFmtId="0" fontId="12" fillId="0" borderId="2" xfId="3" applyNumberFormat="1" applyFont="1" applyBorder="1" applyAlignment="1">
      <alignment horizontal="center" vertical="center" wrapText="1"/>
    </xf>
    <xf numFmtId="0" fontId="12" fillId="0" borderId="2" xfId="3" applyNumberFormat="1" applyFont="1" applyBorder="1" applyAlignment="1">
      <alignment horizontal="center" vertical="center"/>
    </xf>
    <xf numFmtId="165" fontId="12" fillId="0" borderId="2" xfId="3" applyNumberFormat="1" applyFont="1" applyBorder="1" applyAlignment="1">
      <alignment horizontal="right" vertical="center"/>
    </xf>
    <xf numFmtId="166" fontId="12" fillId="0" borderId="2" xfId="3" applyNumberFormat="1" applyFont="1" applyBorder="1" applyAlignment="1">
      <alignment horizontal="right" vertical="center"/>
    </xf>
    <xf numFmtId="0" fontId="10" fillId="0" borderId="2" xfId="3" applyNumberFormat="1" applyFont="1" applyBorder="1" applyAlignment="1">
      <alignment horizontal="center" vertical="center"/>
    </xf>
    <xf numFmtId="0" fontId="10" fillId="0" borderId="2" xfId="3" applyNumberFormat="1" applyFont="1" applyBorder="1" applyAlignment="1">
      <alignment horizontal="right" vertical="center"/>
    </xf>
    <xf numFmtId="0" fontId="10" fillId="2" borderId="2" xfId="3" applyNumberFormat="1" applyFont="1" applyFill="1" applyBorder="1" applyAlignment="1">
      <alignment horizontal="right" vertical="center"/>
    </xf>
    <xf numFmtId="165" fontId="10" fillId="2" borderId="2" xfId="3" applyNumberFormat="1" applyFont="1" applyFill="1" applyBorder="1" applyAlignment="1">
      <alignment horizontal="right" vertical="center"/>
    </xf>
    <xf numFmtId="166" fontId="10" fillId="2" borderId="2" xfId="3" applyNumberFormat="1" applyFont="1" applyFill="1" applyBorder="1" applyAlignment="1">
      <alignment horizontal="right" vertical="center"/>
    </xf>
    <xf numFmtId="168" fontId="10" fillId="2" borderId="2" xfId="3" applyNumberFormat="1" applyFont="1" applyFill="1" applyBorder="1" applyAlignment="1">
      <alignment horizontal="right" vertical="center"/>
    </xf>
    <xf numFmtId="169" fontId="12" fillId="0" borderId="2" xfId="3" applyNumberFormat="1" applyFont="1" applyBorder="1" applyAlignment="1">
      <alignment horizontal="right" vertical="center"/>
    </xf>
    <xf numFmtId="170" fontId="12" fillId="0" borderId="2" xfId="3" applyNumberFormat="1" applyFont="1" applyBorder="1" applyAlignment="1">
      <alignment horizontal="right" vertical="center"/>
    </xf>
    <xf numFmtId="0" fontId="12" fillId="0" borderId="2" xfId="3" applyNumberFormat="1" applyFont="1" applyBorder="1" applyAlignment="1">
      <alignment horizontal="right" vertical="center"/>
    </xf>
    <xf numFmtId="0" fontId="10" fillId="0" borderId="2" xfId="3" applyNumberFormat="1" applyFont="1" applyBorder="1" applyAlignment="1">
      <alignment horizontal="center" vertical="top" wrapText="1"/>
    </xf>
    <xf numFmtId="0" fontId="10" fillId="2" borderId="2" xfId="3" applyNumberFormat="1" applyFont="1" applyFill="1" applyBorder="1" applyAlignment="1">
      <alignment horizontal="right" vertical="top" wrapText="1"/>
    </xf>
    <xf numFmtId="171" fontId="12" fillId="0" borderId="2" xfId="3" applyNumberFormat="1" applyFont="1" applyBorder="1" applyAlignment="1">
      <alignment horizontal="right" vertical="center"/>
    </xf>
    <xf numFmtId="172" fontId="12" fillId="0" borderId="2" xfId="3" applyNumberFormat="1" applyFont="1" applyBorder="1" applyAlignment="1">
      <alignment horizontal="right" vertical="center"/>
    </xf>
    <xf numFmtId="0" fontId="10" fillId="0" borderId="0" xfId="3" applyNumberFormat="1" applyFont="1" applyAlignment="1">
      <alignment horizontal="center" vertical="center"/>
    </xf>
    <xf numFmtId="0" fontId="10" fillId="0" borderId="0" xfId="4" applyNumberFormat="1" applyFont="1" applyAlignment="1">
      <alignment horizontal="left" vertical="center"/>
    </xf>
    <xf numFmtId="0" fontId="10" fillId="0" borderId="0" xfId="4" applyNumberFormat="1" applyFont="1" applyAlignment="1">
      <alignment horizontal="right" vertical="center"/>
    </xf>
    <xf numFmtId="0" fontId="10" fillId="0" borderId="3" xfId="4" applyNumberFormat="1" applyFont="1" applyBorder="1" applyAlignment="1">
      <alignment horizontal="center" vertical="center" wrapText="1"/>
    </xf>
    <xf numFmtId="0" fontId="14" fillId="0" borderId="3" xfId="4" applyNumberFormat="1" applyFont="1" applyBorder="1" applyAlignment="1">
      <alignment horizontal="center" vertical="center"/>
    </xf>
    <xf numFmtId="0" fontId="14" fillId="0" borderId="18" xfId="4" applyNumberFormat="1" applyFont="1" applyBorder="1" applyAlignment="1">
      <alignment horizontal="center" vertical="center"/>
    </xf>
    <xf numFmtId="165" fontId="12" fillId="2" borderId="7" xfId="4" applyNumberFormat="1" applyFont="1" applyFill="1" applyBorder="1" applyAlignment="1">
      <alignment horizontal="right" vertical="center"/>
    </xf>
    <xf numFmtId="165" fontId="12" fillId="2" borderId="3" xfId="4" applyNumberFormat="1" applyFont="1" applyFill="1" applyBorder="1" applyAlignment="1">
      <alignment horizontal="right" vertical="center"/>
    </xf>
    <xf numFmtId="165" fontId="12" fillId="2" borderId="2" xfId="4" applyNumberFormat="1" applyFont="1" applyFill="1" applyBorder="1" applyAlignment="1">
      <alignment horizontal="center" vertical="center"/>
    </xf>
    <xf numFmtId="165" fontId="12" fillId="2" borderId="18" xfId="4" applyNumberFormat="1" applyFont="1" applyFill="1" applyBorder="1" applyAlignment="1">
      <alignment horizontal="center" vertical="center"/>
    </xf>
    <xf numFmtId="0" fontId="10" fillId="2" borderId="7" xfId="4" applyNumberFormat="1" applyFont="1" applyFill="1" applyBorder="1" applyAlignment="1">
      <alignment horizontal="right" vertical="center"/>
    </xf>
    <xf numFmtId="0" fontId="10" fillId="2" borderId="3" xfId="4" applyNumberFormat="1" applyFont="1" applyFill="1" applyBorder="1" applyAlignment="1">
      <alignment horizontal="right" vertical="center"/>
    </xf>
    <xf numFmtId="0" fontId="10" fillId="2" borderId="2" xfId="4" applyNumberFormat="1" applyFont="1" applyFill="1" applyBorder="1" applyAlignment="1">
      <alignment horizontal="center" vertical="center"/>
    </xf>
    <xf numFmtId="0" fontId="12" fillId="2" borderId="18" xfId="4" applyNumberFormat="1" applyFont="1" applyFill="1" applyBorder="1" applyAlignment="1">
      <alignment horizontal="center" vertical="center"/>
    </xf>
    <xf numFmtId="165" fontId="12" fillId="0" borderId="7" xfId="4" applyNumberFormat="1" applyFont="1" applyBorder="1" applyAlignment="1">
      <alignment horizontal="right" vertical="center"/>
    </xf>
    <xf numFmtId="165" fontId="12" fillId="0" borderId="3" xfId="4" applyNumberFormat="1" applyFont="1" applyBorder="1" applyAlignment="1">
      <alignment horizontal="right" vertical="center"/>
    </xf>
    <xf numFmtId="165" fontId="12" fillId="0" borderId="2" xfId="4" applyNumberFormat="1" applyFont="1" applyBorder="1" applyAlignment="1">
      <alignment horizontal="center" vertical="center"/>
    </xf>
    <xf numFmtId="165" fontId="12" fillId="0" borderId="18" xfId="4" applyNumberFormat="1" applyFont="1" applyBorder="1" applyAlignment="1">
      <alignment horizontal="center" vertical="center"/>
    </xf>
    <xf numFmtId="0" fontId="12" fillId="0" borderId="7" xfId="4" applyNumberFormat="1" applyFont="1" applyBorder="1" applyAlignment="1">
      <alignment horizontal="right" vertical="center"/>
    </xf>
    <xf numFmtId="0" fontId="12" fillId="0" borderId="3" xfId="4" applyNumberFormat="1" applyFont="1" applyBorder="1" applyAlignment="1">
      <alignment horizontal="right" vertical="center"/>
    </xf>
    <xf numFmtId="0" fontId="12" fillId="0" borderId="18" xfId="4" applyNumberFormat="1" applyFont="1" applyBorder="1" applyAlignment="1">
      <alignment horizontal="center" vertical="center"/>
    </xf>
    <xf numFmtId="0" fontId="10" fillId="2" borderId="7" xfId="4" applyNumberFormat="1" applyFont="1" applyFill="1" applyBorder="1" applyAlignment="1">
      <alignment horizontal="right" vertical="center" wrapText="1"/>
    </xf>
    <xf numFmtId="0" fontId="10" fillId="2" borderId="3" xfId="4" applyNumberFormat="1" applyFont="1" applyFill="1" applyBorder="1" applyAlignment="1">
      <alignment horizontal="right" vertical="center" wrapText="1"/>
    </xf>
    <xf numFmtId="0" fontId="10" fillId="2" borderId="2" xfId="4" applyNumberFormat="1" applyFont="1" applyFill="1" applyBorder="1" applyAlignment="1">
      <alignment horizontal="center" vertical="center" wrapText="1"/>
    </xf>
    <xf numFmtId="0" fontId="12" fillId="2" borderId="2" xfId="4" applyNumberFormat="1" applyFont="1" applyFill="1" applyBorder="1" applyAlignment="1">
      <alignment horizontal="center" vertical="center" wrapText="1"/>
    </xf>
    <xf numFmtId="0" fontId="12" fillId="2" borderId="18" xfId="4" applyNumberFormat="1" applyFont="1" applyFill="1" applyBorder="1" applyAlignment="1">
      <alignment horizontal="center" vertical="center" wrapText="1"/>
    </xf>
    <xf numFmtId="173" fontId="12" fillId="2" borderId="2" xfId="4" applyNumberFormat="1" applyFont="1" applyFill="1" applyBorder="1" applyAlignment="1">
      <alignment horizontal="center" vertical="center"/>
    </xf>
    <xf numFmtId="173" fontId="12" fillId="0" borderId="2" xfId="4" applyNumberFormat="1" applyFont="1" applyBorder="1" applyAlignment="1">
      <alignment horizontal="center" vertical="center"/>
    </xf>
    <xf numFmtId="0" fontId="12" fillId="2" borderId="2" xfId="4" applyNumberFormat="1" applyFont="1" applyFill="1" applyBorder="1" applyAlignment="1">
      <alignment horizontal="right" vertical="center"/>
    </xf>
    <xf numFmtId="0" fontId="12" fillId="2" borderId="18" xfId="4" applyNumberFormat="1" applyFont="1" applyFill="1" applyBorder="1" applyAlignment="1">
      <alignment horizontal="right" vertical="center"/>
    </xf>
    <xf numFmtId="0" fontId="12" fillId="0" borderId="2" xfId="4" applyNumberFormat="1" applyFont="1" applyBorder="1" applyAlignment="1">
      <alignment horizontal="right" vertical="center"/>
    </xf>
    <xf numFmtId="0" fontId="12" fillId="0" borderId="18" xfId="4" applyNumberFormat="1" applyFont="1" applyBorder="1" applyAlignment="1">
      <alignment horizontal="right" vertical="center"/>
    </xf>
    <xf numFmtId="165" fontId="12" fillId="2" borderId="20" xfId="4" applyNumberFormat="1" applyFont="1" applyFill="1" applyBorder="1" applyAlignment="1">
      <alignment horizontal="right" vertical="center"/>
    </xf>
    <xf numFmtId="0" fontId="12" fillId="2" borderId="20" xfId="4" applyNumberFormat="1" applyFont="1" applyFill="1" applyBorder="1" applyAlignment="1">
      <alignment horizontal="right" vertical="center"/>
    </xf>
    <xf numFmtId="165" fontId="12" fillId="2" borderId="21" xfId="4" applyNumberFormat="1" applyFont="1" applyFill="1" applyBorder="1" applyAlignment="1">
      <alignment horizontal="right" vertical="center"/>
    </xf>
    <xf numFmtId="0" fontId="10" fillId="0" borderId="0" xfId="4" applyNumberFormat="1" applyFont="1" applyAlignment="1">
      <alignment horizontal="center" vertical="center"/>
    </xf>
    <xf numFmtId="174" fontId="4" fillId="0" borderId="2" xfId="5" applyNumberFormat="1" applyFont="1" applyFill="1" applyBorder="1" applyAlignment="1">
      <alignment horizontal="right" vertical="center"/>
    </xf>
    <xf numFmtId="175" fontId="12" fillId="2" borderId="2" xfId="4" applyNumberFormat="1" applyFont="1" applyFill="1" applyBorder="1" applyAlignment="1">
      <alignment horizontal="center" vertical="center"/>
    </xf>
    <xf numFmtId="165" fontId="0" fillId="0" borderId="0" xfId="0" applyNumberFormat="1"/>
    <xf numFmtId="0" fontId="14" fillId="0" borderId="2" xfId="4" applyNumberFormat="1" applyFont="1" applyBorder="1" applyAlignment="1">
      <alignment horizontal="center" vertical="center"/>
    </xf>
    <xf numFmtId="0" fontId="12" fillId="0" borderId="2" xfId="4" applyNumberFormat="1" applyFont="1" applyBorder="1" applyAlignment="1">
      <alignment horizontal="center" vertical="center"/>
    </xf>
    <xf numFmtId="0" fontId="12" fillId="2" borderId="2" xfId="4" applyNumberFormat="1" applyFont="1" applyFill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 wrapText="1"/>
    </xf>
    <xf numFmtId="174" fontId="3" fillId="0" borderId="2" xfId="5" applyNumberFormat="1" applyFont="1" applyFill="1" applyBorder="1" applyAlignment="1">
      <alignment horizontal="right" vertical="center"/>
    </xf>
    <xf numFmtId="0" fontId="10" fillId="2" borderId="0" xfId="3" applyNumberFormat="1" applyFont="1" applyFill="1" applyBorder="1" applyAlignment="1">
      <alignment horizontal="center" vertical="center"/>
    </xf>
    <xf numFmtId="0" fontId="13" fillId="0" borderId="0" xfId="3" applyNumberFormat="1" applyFont="1" applyBorder="1" applyAlignment="1">
      <alignment horizontal="center" vertical="center"/>
    </xf>
    <xf numFmtId="0" fontId="10" fillId="2" borderId="1" xfId="3" applyNumberFormat="1" applyFont="1" applyFill="1" applyBorder="1" applyAlignment="1">
      <alignment vertical="center"/>
    </xf>
    <xf numFmtId="0" fontId="5" fillId="0" borderId="0" xfId="3" applyAlignment="1">
      <alignment horizontal="center"/>
    </xf>
    <xf numFmtId="0" fontId="5" fillId="0" borderId="1" xfId="3" applyBorder="1"/>
    <xf numFmtId="0" fontId="13" fillId="0" borderId="22" xfId="3" applyNumberFormat="1" applyFont="1" applyBorder="1" applyAlignment="1">
      <alignment horizontal="center" vertical="center"/>
    </xf>
    <xf numFmtId="0" fontId="10" fillId="2" borderId="2" xfId="4" applyNumberFormat="1" applyFont="1" applyFill="1" applyBorder="1" applyAlignment="1">
      <alignment horizontal="right" vertical="center" wrapText="1"/>
    </xf>
    <xf numFmtId="175" fontId="12" fillId="2" borderId="18" xfId="4" applyNumberFormat="1" applyFont="1" applyFill="1" applyBorder="1" applyAlignment="1">
      <alignment horizontal="center" vertical="center"/>
    </xf>
    <xf numFmtId="175" fontId="12" fillId="2" borderId="20" xfId="4" applyNumberFormat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right" vertical="center"/>
    </xf>
    <xf numFmtId="0" fontId="10" fillId="0" borderId="2" xfId="2" applyNumberFormat="1" applyFont="1" applyBorder="1" applyAlignment="1">
      <alignment horizontal="left" vertical="center"/>
    </xf>
    <xf numFmtId="0" fontId="9" fillId="0" borderId="0" xfId="2" applyNumberFormat="1" applyFont="1" applyAlignment="1">
      <alignment horizontal="center" vertical="center" wrapText="1"/>
    </xf>
    <xf numFmtId="0" fontId="10" fillId="2" borderId="0" xfId="2" applyNumberFormat="1" applyFont="1" applyFill="1" applyAlignment="1">
      <alignment horizontal="center" wrapText="1"/>
    </xf>
    <xf numFmtId="0" fontId="10" fillId="2" borderId="1" xfId="2" applyNumberFormat="1" applyFont="1" applyFill="1" applyBorder="1" applyAlignment="1">
      <alignment horizont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/>
    </xf>
    <xf numFmtId="0" fontId="10" fillId="0" borderId="0" xfId="2" applyNumberFormat="1" applyFont="1" applyAlignment="1">
      <alignment horizontal="left" vertical="center" wrapText="1"/>
    </xf>
    <xf numFmtId="0" fontId="10" fillId="2" borderId="0" xfId="2" applyNumberFormat="1" applyFont="1" applyFill="1" applyAlignment="1">
      <alignment horizontal="left" vertical="top" wrapText="1"/>
    </xf>
    <xf numFmtId="0" fontId="10" fillId="2" borderId="1" xfId="2" applyNumberFormat="1" applyFont="1" applyFill="1" applyBorder="1" applyAlignment="1">
      <alignment horizontal="left" vertical="top" wrapText="1"/>
    </xf>
    <xf numFmtId="0" fontId="11" fillId="0" borderId="0" xfId="2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 vertical="center"/>
    </xf>
    <xf numFmtId="0" fontId="12" fillId="0" borderId="3" xfId="2" applyNumberFormat="1" applyFont="1" applyBorder="1" applyAlignment="1">
      <alignment horizontal="center" vertical="center"/>
    </xf>
    <xf numFmtId="0" fontId="12" fillId="0" borderId="2" xfId="2" applyNumberFormat="1" applyFont="1" applyBorder="1" applyAlignment="1">
      <alignment horizontal="left" vertical="center"/>
    </xf>
    <xf numFmtId="0" fontId="10" fillId="0" borderId="8" xfId="2" applyNumberFormat="1" applyFont="1" applyBorder="1" applyAlignment="1">
      <alignment horizontal="left" vertical="center"/>
    </xf>
    <xf numFmtId="0" fontId="12" fillId="0" borderId="5" xfId="2" applyNumberFormat="1" applyFont="1" applyBorder="1" applyAlignment="1">
      <alignment horizontal="left" vertical="center"/>
    </xf>
    <xf numFmtId="0" fontId="10" fillId="0" borderId="2" xfId="2" applyNumberFormat="1" applyFont="1" applyBorder="1" applyAlignment="1">
      <alignment horizontal="left" vertical="center" wrapText="1"/>
    </xf>
    <xf numFmtId="0" fontId="10" fillId="0" borderId="4" xfId="2" applyNumberFormat="1" applyFont="1" applyBorder="1" applyAlignment="1">
      <alignment horizontal="left" vertical="center"/>
    </xf>
    <xf numFmtId="0" fontId="10" fillId="2" borderId="1" xfId="2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0" fillId="2" borderId="1" xfId="4" applyNumberFormat="1" applyFont="1" applyFill="1" applyBorder="1" applyAlignment="1">
      <alignment horizontal="center" vertical="center"/>
    </xf>
    <xf numFmtId="0" fontId="13" fillId="0" borderId="22" xfId="4" applyNumberFormat="1" applyFont="1" applyBorder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0" fontId="3" fillId="0" borderId="8" xfId="4" applyNumberFormat="1" applyFont="1" applyBorder="1" applyAlignment="1">
      <alignment horizontal="left" vertical="center"/>
    </xf>
    <xf numFmtId="0" fontId="3" fillId="2" borderId="1" xfId="4" applyNumberFormat="1" applyFont="1" applyFill="1" applyBorder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0" fontId="4" fillId="0" borderId="8" xfId="4" applyNumberFormat="1" applyFont="1" applyBorder="1" applyAlignment="1">
      <alignment horizontal="left" vertical="center" wrapText="1"/>
    </xf>
    <xf numFmtId="0" fontId="3" fillId="0" borderId="3" xfId="4" applyNumberFormat="1" applyFont="1" applyBorder="1" applyAlignment="1">
      <alignment horizontal="left" vertical="center"/>
    </xf>
    <xf numFmtId="0" fontId="3" fillId="0" borderId="2" xfId="4" applyNumberFormat="1" applyFont="1" applyBorder="1" applyAlignment="1">
      <alignment horizontal="left" vertical="center"/>
    </xf>
    <xf numFmtId="0" fontId="3" fillId="0" borderId="8" xfId="4" applyNumberFormat="1" applyFont="1" applyBorder="1" applyAlignment="1">
      <alignment horizontal="left" vertical="top"/>
    </xf>
    <xf numFmtId="0" fontId="4" fillId="0" borderId="8" xfId="4" applyNumberFormat="1" applyFont="1" applyBorder="1" applyAlignment="1">
      <alignment horizontal="left" vertical="center"/>
    </xf>
    <xf numFmtId="0" fontId="6" fillId="0" borderId="0" xfId="4" applyNumberFormat="1" applyFont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0" fontId="7" fillId="0" borderId="0" xfId="4" applyNumberFormat="1" applyFont="1" applyAlignment="1">
      <alignment horizontal="center" vertical="center" wrapText="1"/>
    </xf>
    <xf numFmtId="0" fontId="3" fillId="2" borderId="0" xfId="4" applyNumberFormat="1" applyFont="1" applyFill="1" applyAlignment="1">
      <alignment horizontal="center"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3" fillId="2" borderId="1" xfId="4" applyNumberFormat="1" applyFont="1" applyFill="1" applyBorder="1" applyAlignment="1">
      <alignment horizontal="center" vertical="center" wrapText="1"/>
    </xf>
    <xf numFmtId="1" fontId="3" fillId="2" borderId="1" xfId="4" applyNumberFormat="1" applyFont="1" applyFill="1" applyBorder="1" applyAlignment="1">
      <alignment horizontal="center" vertical="center"/>
    </xf>
    <xf numFmtId="0" fontId="3" fillId="0" borderId="0" xfId="4" applyNumberFormat="1" applyFont="1" applyAlignment="1">
      <alignment horizontal="left" vertical="center" wrapText="1"/>
    </xf>
    <xf numFmtId="0" fontId="3" fillId="2" borderId="0" xfId="4" applyNumberFormat="1" applyFont="1" applyFill="1" applyAlignment="1">
      <alignment horizontal="left" vertical="top" wrapText="1"/>
    </xf>
    <xf numFmtId="0" fontId="3" fillId="2" borderId="1" xfId="4" applyNumberFormat="1" applyFont="1" applyFill="1" applyBorder="1" applyAlignment="1">
      <alignment horizontal="left" vertical="top" wrapText="1"/>
    </xf>
    <xf numFmtId="0" fontId="10" fillId="2" borderId="1" xfId="3" applyNumberFormat="1" applyFont="1" applyFill="1" applyBorder="1" applyAlignment="1">
      <alignment horizontal="center" vertical="center"/>
    </xf>
    <xf numFmtId="0" fontId="13" fillId="0" borderId="0" xfId="3" applyNumberFormat="1" applyFont="1" applyAlignment="1">
      <alignment horizontal="center" vertical="center"/>
    </xf>
    <xf numFmtId="0" fontId="10" fillId="0" borderId="8" xfId="3" applyNumberFormat="1" applyFont="1" applyBorder="1" applyAlignment="1">
      <alignment horizontal="left" vertical="center" indent="5"/>
    </xf>
    <xf numFmtId="0" fontId="10" fillId="0" borderId="2" xfId="3" applyNumberFormat="1" applyFont="1" applyBorder="1" applyAlignment="1">
      <alignment horizontal="left" vertical="center" wrapText="1"/>
    </xf>
    <xf numFmtId="0" fontId="12" fillId="0" borderId="8" xfId="3" applyNumberFormat="1" applyFont="1" applyBorder="1" applyAlignment="1">
      <alignment horizontal="left" vertical="center" wrapText="1"/>
    </xf>
    <xf numFmtId="0" fontId="10" fillId="0" borderId="2" xfId="3" applyNumberFormat="1" applyFont="1" applyBorder="1" applyAlignment="1">
      <alignment horizontal="left" vertical="center" indent="5"/>
    </xf>
    <xf numFmtId="0" fontId="12" fillId="0" borderId="2" xfId="3" applyNumberFormat="1" applyFont="1" applyBorder="1" applyAlignment="1">
      <alignment horizontal="left" vertical="center"/>
    </xf>
    <xf numFmtId="0" fontId="10" fillId="0" borderId="2" xfId="3" applyNumberFormat="1" applyFont="1" applyBorder="1" applyAlignment="1">
      <alignment horizontal="left" vertical="top"/>
    </xf>
    <xf numFmtId="0" fontId="12" fillId="0" borderId="2" xfId="3" applyNumberFormat="1" applyFont="1" applyBorder="1" applyAlignment="1">
      <alignment horizontal="center" vertical="center"/>
    </xf>
    <xf numFmtId="0" fontId="10" fillId="0" borderId="2" xfId="3" applyNumberFormat="1" applyFont="1" applyBorder="1" applyAlignment="1">
      <alignment horizontal="left" vertical="center"/>
    </xf>
    <xf numFmtId="0" fontId="10" fillId="0" borderId="8" xfId="3" applyNumberFormat="1" applyFont="1" applyBorder="1" applyAlignment="1">
      <alignment horizontal="left" vertical="center" wrapText="1" indent="5"/>
    </xf>
    <xf numFmtId="0" fontId="10" fillId="0" borderId="8" xfId="3" applyNumberFormat="1" applyFont="1" applyBorder="1" applyAlignment="1">
      <alignment horizontal="left" vertical="top" wrapText="1" indent="5"/>
    </xf>
    <xf numFmtId="0" fontId="10" fillId="0" borderId="8" xfId="3" applyNumberFormat="1" applyFont="1" applyBorder="1" applyAlignment="1">
      <alignment horizontal="left" vertical="center" wrapText="1"/>
    </xf>
    <xf numFmtId="0" fontId="10" fillId="0" borderId="8" xfId="3" applyNumberFormat="1" applyFont="1" applyBorder="1" applyAlignment="1">
      <alignment horizontal="left" vertical="top"/>
    </xf>
    <xf numFmtId="0" fontId="10" fillId="0" borderId="8" xfId="3" applyNumberFormat="1" applyFont="1" applyBorder="1" applyAlignment="1">
      <alignment horizontal="left" vertical="center"/>
    </xf>
    <xf numFmtId="0" fontId="11" fillId="0" borderId="0" xfId="3" applyNumberFormat="1" applyFont="1" applyAlignment="1">
      <alignment horizontal="center" vertical="center"/>
    </xf>
    <xf numFmtId="0" fontId="12" fillId="0" borderId="0" xfId="3" applyNumberFormat="1" applyFont="1" applyAlignment="1">
      <alignment horizontal="center" vertical="center"/>
    </xf>
    <xf numFmtId="0" fontId="12" fillId="0" borderId="3" xfId="3" applyNumberFormat="1" applyFont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Alignment="1">
      <alignment horizontal="center" vertical="center" wrapText="1"/>
    </xf>
    <xf numFmtId="0" fontId="10" fillId="2" borderId="0" xfId="3" applyNumberFormat="1" applyFont="1" applyFill="1" applyAlignment="1">
      <alignment horizontal="center" vertical="top" wrapText="1"/>
    </xf>
    <xf numFmtId="0" fontId="10" fillId="2" borderId="1" xfId="3" applyNumberFormat="1" applyFont="1" applyFill="1" applyBorder="1" applyAlignment="1">
      <alignment horizontal="center" vertical="top" wrapText="1"/>
    </xf>
    <xf numFmtId="1" fontId="10" fillId="2" borderId="1" xfId="3" applyNumberFormat="1" applyFont="1" applyFill="1" applyBorder="1" applyAlignment="1">
      <alignment horizontal="center" vertical="center"/>
    </xf>
    <xf numFmtId="0" fontId="10" fillId="0" borderId="0" xfId="3" applyNumberFormat="1" applyFont="1" applyAlignment="1">
      <alignment horizontal="left" vertical="center" wrapText="1"/>
    </xf>
    <xf numFmtId="0" fontId="10" fillId="2" borderId="0" xfId="3" applyNumberFormat="1" applyFont="1" applyFill="1" applyAlignment="1">
      <alignment horizontal="left" vertical="top" wrapText="1"/>
    </xf>
    <xf numFmtId="0" fontId="10" fillId="2" borderId="1" xfId="3" applyNumberFormat="1" applyFont="1" applyFill="1" applyBorder="1" applyAlignment="1">
      <alignment horizontal="left" vertical="top" wrapText="1"/>
    </xf>
    <xf numFmtId="0" fontId="10" fillId="0" borderId="2" xfId="3" applyNumberFormat="1" applyFont="1" applyBorder="1" applyAlignment="1">
      <alignment horizontal="left" vertical="top" wrapText="1" indent="5"/>
    </xf>
    <xf numFmtId="0" fontId="9" fillId="0" borderId="0" xfId="4" applyNumberFormat="1" applyFont="1" applyAlignment="1">
      <alignment horizontal="center" vertical="center" wrapText="1"/>
    </xf>
    <xf numFmtId="0" fontId="10" fillId="2" borderId="0" xfId="4" applyNumberFormat="1" applyFont="1" applyFill="1" applyAlignment="1">
      <alignment horizontal="center" vertical="center" wrapText="1"/>
    </xf>
    <xf numFmtId="0" fontId="10" fillId="2" borderId="0" xfId="4" applyNumberFormat="1" applyFont="1" applyFill="1" applyAlignment="1">
      <alignment horizontal="center" vertical="center"/>
    </xf>
    <xf numFmtId="1" fontId="10" fillId="2" borderId="0" xfId="4" applyNumberFormat="1" applyFont="1" applyFill="1" applyAlignment="1">
      <alignment horizontal="center" vertical="center"/>
    </xf>
    <xf numFmtId="0" fontId="10" fillId="0" borderId="0" xfId="4" applyNumberFormat="1" applyFont="1" applyAlignment="1">
      <alignment horizontal="left" vertical="center" wrapText="1"/>
    </xf>
    <xf numFmtId="0" fontId="10" fillId="0" borderId="17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center" vertical="center"/>
    </xf>
    <xf numFmtId="0" fontId="11" fillId="0" borderId="0" xfId="4" applyNumberFormat="1" applyFont="1" applyAlignment="1">
      <alignment horizontal="center" vertical="center"/>
    </xf>
    <xf numFmtId="0" fontId="12" fillId="0" borderId="0" xfId="4" applyNumberFormat="1" applyFont="1" applyAlignment="1">
      <alignment horizontal="center" vertical="center"/>
    </xf>
    <xf numFmtId="0" fontId="14" fillId="0" borderId="9" xfId="4" applyNumberFormat="1" applyFont="1" applyBorder="1" applyAlignment="1">
      <alignment horizontal="center" vertical="center"/>
    </xf>
    <xf numFmtId="0" fontId="14" fillId="0" borderId="13" xfId="4" applyNumberFormat="1" applyFont="1" applyBorder="1" applyAlignment="1">
      <alignment horizontal="center" vertical="center"/>
    </xf>
    <xf numFmtId="0" fontId="14" fillId="0" borderId="1" xfId="4" applyNumberFormat="1" applyFont="1" applyBorder="1" applyAlignment="1">
      <alignment horizontal="center" vertical="center"/>
    </xf>
    <xf numFmtId="0" fontId="14" fillId="0" borderId="14" xfId="4" applyNumberFormat="1" applyFont="1" applyBorder="1" applyAlignment="1">
      <alignment horizontal="center" vertical="center"/>
    </xf>
    <xf numFmtId="0" fontId="10" fillId="0" borderId="10" xfId="4" applyNumberFormat="1" applyFont="1" applyBorder="1" applyAlignment="1">
      <alignment horizontal="center" vertical="top" wrapText="1"/>
    </xf>
    <xf numFmtId="0" fontId="10" fillId="0" borderId="15" xfId="4" applyNumberFormat="1" applyFont="1" applyBorder="1" applyAlignment="1">
      <alignment horizontal="center" vertical="top"/>
    </xf>
    <xf numFmtId="0" fontId="10" fillId="0" borderId="14" xfId="4" applyNumberFormat="1" applyFont="1" applyBorder="1" applyAlignment="1">
      <alignment horizontal="center" vertical="top"/>
    </xf>
    <xf numFmtId="0" fontId="10" fillId="0" borderId="11" xfId="4" applyNumberFormat="1" applyFont="1" applyBorder="1" applyAlignment="1">
      <alignment horizontal="center" vertical="top" wrapText="1"/>
    </xf>
    <xf numFmtId="0" fontId="10" fillId="0" borderId="12" xfId="4" applyNumberFormat="1" applyFont="1" applyBorder="1" applyAlignment="1">
      <alignment horizontal="center" vertical="center" wrapText="1"/>
    </xf>
    <xf numFmtId="0" fontId="10" fillId="0" borderId="16" xfId="4" applyNumberFormat="1" applyFont="1" applyBorder="1" applyAlignment="1">
      <alignment horizontal="center" vertical="center" wrapText="1"/>
    </xf>
    <xf numFmtId="0" fontId="14" fillId="0" borderId="17" xfId="4" applyNumberFormat="1" applyFont="1" applyBorder="1" applyAlignment="1">
      <alignment horizontal="center" vertical="center"/>
    </xf>
    <xf numFmtId="0" fontId="14" fillId="0" borderId="2" xfId="4" applyNumberFormat="1" applyFont="1" applyBorder="1" applyAlignment="1">
      <alignment horizontal="center" vertical="center"/>
    </xf>
    <xf numFmtId="0" fontId="12" fillId="0" borderId="17" xfId="4" applyNumberFormat="1" applyFont="1" applyBorder="1" applyAlignment="1">
      <alignment horizontal="left" vertical="center" wrapText="1"/>
    </xf>
    <xf numFmtId="0" fontId="10" fillId="0" borderId="10" xfId="4" applyNumberFormat="1" applyFont="1" applyBorder="1" applyAlignment="1">
      <alignment horizontal="center" vertical="center" wrapText="1"/>
    </xf>
    <xf numFmtId="0" fontId="10" fillId="0" borderId="8" xfId="4" applyNumberFormat="1" applyFont="1" applyBorder="1" applyAlignment="1">
      <alignment horizontal="center" vertical="center" wrapText="1"/>
    </xf>
    <xf numFmtId="0" fontId="12" fillId="0" borderId="2" xfId="4" applyNumberFormat="1" applyFont="1" applyBorder="1" applyAlignment="1">
      <alignment horizontal="center" vertical="center"/>
    </xf>
    <xf numFmtId="0" fontId="10" fillId="0" borderId="17" xfId="4" applyNumberFormat="1" applyFont="1" applyBorder="1" applyAlignment="1">
      <alignment horizontal="left" vertical="center" wrapText="1"/>
    </xf>
    <xf numFmtId="0" fontId="10" fillId="0" borderId="2" xfId="4" applyNumberFormat="1" applyFont="1" applyBorder="1" applyAlignment="1">
      <alignment horizontal="center" vertical="top"/>
    </xf>
    <xf numFmtId="0" fontId="12" fillId="2" borderId="2" xfId="4" applyNumberFormat="1" applyFont="1" applyFill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 wrapText="1"/>
    </xf>
    <xf numFmtId="0" fontId="4" fillId="0" borderId="17" xfId="4" applyNumberFormat="1" applyFont="1" applyBorder="1" applyAlignment="1">
      <alignment horizontal="left" vertical="center" wrapText="1"/>
    </xf>
    <xf numFmtId="0" fontId="10" fillId="0" borderId="2" xfId="4" applyNumberFormat="1" applyFont="1" applyBorder="1" applyAlignment="1">
      <alignment horizontal="left" vertical="center" wrapText="1"/>
    </xf>
    <xf numFmtId="0" fontId="13" fillId="0" borderId="0" xfId="4" applyNumberFormat="1" applyFont="1" applyAlignment="1">
      <alignment horizontal="center" vertical="center"/>
    </xf>
    <xf numFmtId="0" fontId="4" fillId="0" borderId="19" xfId="4" applyNumberFormat="1" applyFont="1" applyBorder="1" applyAlignment="1">
      <alignment horizontal="left" vertical="center" wrapText="1"/>
    </xf>
    <xf numFmtId="0" fontId="12" fillId="0" borderId="19" xfId="4" applyNumberFormat="1" applyFont="1" applyBorder="1" applyAlignment="1">
      <alignment horizontal="left" vertical="center" wrapText="1"/>
    </xf>
    <xf numFmtId="0" fontId="12" fillId="0" borderId="20" xfId="4" applyNumberFormat="1" applyFont="1" applyBorder="1" applyAlignment="1">
      <alignment horizontal="center" vertical="center" wrapText="1"/>
    </xf>
    <xf numFmtId="176" fontId="15" fillId="2" borderId="2" xfId="6" applyNumberFormat="1" applyFont="1" applyFill="1" applyBorder="1" applyAlignment="1">
      <alignment horizontal="center" vertical="center"/>
    </xf>
    <xf numFmtId="176" fontId="15" fillId="0" borderId="2" xfId="6" applyNumberFormat="1" applyFont="1" applyBorder="1" applyAlignment="1">
      <alignment horizontal="center" vertical="center"/>
    </xf>
    <xf numFmtId="165" fontId="15" fillId="2" borderId="7" xfId="6" applyNumberFormat="1" applyFont="1" applyFill="1" applyBorder="1" applyAlignment="1">
      <alignment horizontal="right" vertical="center"/>
    </xf>
    <xf numFmtId="165" fontId="15" fillId="2" borderId="3" xfId="6" applyNumberFormat="1" applyFont="1" applyFill="1" applyBorder="1" applyAlignment="1">
      <alignment horizontal="right" vertical="center"/>
    </xf>
    <xf numFmtId="177" fontId="15" fillId="2" borderId="2" xfId="6" applyNumberFormat="1" applyFont="1" applyFill="1" applyBorder="1" applyAlignment="1">
      <alignment horizontal="center" vertical="center"/>
    </xf>
    <xf numFmtId="165" fontId="15" fillId="2" borderId="2" xfId="6" applyNumberFormat="1" applyFont="1" applyFill="1" applyBorder="1" applyAlignment="1">
      <alignment horizontal="center" vertical="center"/>
    </xf>
    <xf numFmtId="0" fontId="15" fillId="2" borderId="2" xfId="6" applyNumberFormat="1" applyFont="1" applyFill="1" applyBorder="1" applyAlignment="1">
      <alignment horizontal="center" vertical="center"/>
    </xf>
    <xf numFmtId="165" fontId="15" fillId="2" borderId="18" xfId="6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_Лист1" xfId="4"/>
    <cellStyle name="Обычный_Лист2" xfId="2"/>
    <cellStyle name="Обычный_Лист3" xfId="3"/>
    <cellStyle name="Обычный_Лист5" xfId="5"/>
    <cellStyle name="Обычный_ОИК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workbookViewId="0">
      <selection activeCell="W41" activeCellId="1" sqref="W48 W41"/>
    </sheetView>
  </sheetViews>
  <sheetFormatPr defaultRowHeight="15" x14ac:dyDescent="0.25"/>
  <cols>
    <col min="6" max="6" width="4.42578125" customWidth="1"/>
    <col min="7" max="20" width="9.140625" hidden="1" customWidth="1"/>
    <col min="21" max="21" width="9" hidden="1" customWidth="1"/>
    <col min="22" max="22" width="16.7109375" customWidth="1"/>
    <col min="23" max="23" width="16.28515625" customWidth="1"/>
    <col min="24" max="24" width="16.14062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1" t="s">
        <v>67</v>
      </c>
      <c r="X1" s="111"/>
    </row>
    <row r="2" spans="1:2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1"/>
      <c r="X2" s="111"/>
    </row>
    <row r="3" spans="1:24" x14ac:dyDescent="0.25">
      <c r="A3" s="3"/>
      <c r="B3" s="3"/>
      <c r="C3" s="3"/>
      <c r="D3" s="3"/>
      <c r="E3" s="3"/>
      <c r="F3" s="3"/>
      <c r="G3" s="3"/>
      <c r="H3" s="112" t="s">
        <v>53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x14ac:dyDescent="0.25">
      <c r="A4" s="9" t="s">
        <v>68</v>
      </c>
      <c r="B4" s="3"/>
      <c r="C4" s="3"/>
      <c r="D4" s="3"/>
      <c r="E4" s="3"/>
      <c r="F4" s="3"/>
      <c r="G4" s="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8.5" customHeight="1" x14ac:dyDescent="0.25">
      <c r="A6" s="9" t="s">
        <v>69</v>
      </c>
      <c r="B6" s="3"/>
      <c r="C6" s="3"/>
      <c r="D6" s="3"/>
      <c r="E6" s="3"/>
      <c r="F6" s="3"/>
      <c r="G6" s="3"/>
      <c r="H6" s="114" t="s"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5">
        <v>5</v>
      </c>
      <c r="T8" s="115"/>
      <c r="U8" s="115"/>
      <c r="V8" s="115"/>
      <c r="W8" s="115"/>
      <c r="X8" s="115"/>
    </row>
    <row r="9" spans="1:2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116" t="s">
        <v>70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 t="s">
        <v>71</v>
      </c>
      <c r="T10" s="117"/>
      <c r="U10" s="117"/>
      <c r="V10" s="117"/>
      <c r="W10" s="117"/>
      <c r="X10" s="117"/>
    </row>
    <row r="11" spans="1:24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  <c r="T11" s="117"/>
      <c r="U11" s="117"/>
      <c r="V11" s="117"/>
      <c r="W11" s="117"/>
      <c r="X11" s="117"/>
    </row>
    <row r="12" spans="1:24" x14ac:dyDescent="0.2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8"/>
      <c r="T12" s="118"/>
      <c r="U12" s="118"/>
      <c r="V12" s="118"/>
      <c r="W12" s="118"/>
      <c r="X12" s="118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19" t="s">
        <v>72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3"/>
    </row>
    <row r="15" spans="1:24" x14ac:dyDescent="0.25">
      <c r="A15" s="120" t="s">
        <v>261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0" t="s">
        <v>2</v>
      </c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6" x14ac:dyDescent="0.25">
      <c r="A17" s="121" t="s">
        <v>73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1" t="s">
        <v>74</v>
      </c>
      <c r="W17" s="11" t="s">
        <v>75</v>
      </c>
      <c r="X17" s="12" t="s">
        <v>76</v>
      </c>
    </row>
    <row r="18" spans="1:24" x14ac:dyDescent="0.25">
      <c r="A18" s="122" t="s">
        <v>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3" t="s">
        <v>77</v>
      </c>
      <c r="W18" s="14">
        <f>SUM(W19:W25)</f>
        <v>15632576.140000001</v>
      </c>
      <c r="X18" s="14">
        <f>SUM(X19:X25)</f>
        <v>9110409.9499999993</v>
      </c>
    </row>
    <row r="19" spans="1:24" x14ac:dyDescent="0.25">
      <c r="A19" s="110" t="s">
        <v>78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5" t="s">
        <v>79</v>
      </c>
      <c r="W19" s="16">
        <f>24451560.41-18770620</f>
        <v>5680940.4100000001</v>
      </c>
      <c r="X19" s="16">
        <v>6345119</v>
      </c>
    </row>
    <row r="20" spans="1:24" x14ac:dyDescent="0.25">
      <c r="A20" s="110" t="s">
        <v>80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5" t="s">
        <v>81</v>
      </c>
      <c r="W20" s="17" t="s">
        <v>20</v>
      </c>
      <c r="X20" s="17" t="s">
        <v>20</v>
      </c>
    </row>
    <row r="21" spans="1:24" x14ac:dyDescent="0.25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 t="s">
        <v>83</v>
      </c>
      <c r="W21" s="17" t="s">
        <v>20</v>
      </c>
      <c r="X21" s="17" t="s">
        <v>20</v>
      </c>
    </row>
    <row r="22" spans="1:24" x14ac:dyDescent="0.25">
      <c r="A22" s="110" t="s">
        <v>59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5" t="s">
        <v>84</v>
      </c>
      <c r="W22" s="16">
        <v>1079905.73</v>
      </c>
      <c r="X22" s="16">
        <v>2656377.9500000002</v>
      </c>
    </row>
    <row r="23" spans="1:24" x14ac:dyDescent="0.25">
      <c r="A23" s="110" t="s">
        <v>85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5" t="s">
        <v>86</v>
      </c>
      <c r="W23" s="16"/>
      <c r="X23" s="16"/>
    </row>
    <row r="24" spans="1:24" x14ac:dyDescent="0.25">
      <c r="A24" s="123" t="s">
        <v>87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5" t="s">
        <v>88</v>
      </c>
      <c r="W24" s="17" t="s">
        <v>20</v>
      </c>
      <c r="X24" s="17" t="s">
        <v>20</v>
      </c>
    </row>
    <row r="25" spans="1:24" x14ac:dyDescent="0.25">
      <c r="A25" s="123" t="s">
        <v>61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5" t="s">
        <v>89</v>
      </c>
      <c r="W25" s="16">
        <v>8871730</v>
      </c>
      <c r="X25" s="16">
        <f>112913-4000</f>
        <v>108913</v>
      </c>
    </row>
    <row r="26" spans="1:24" x14ac:dyDescent="0.25">
      <c r="A26" s="122" t="s">
        <v>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3" t="s">
        <v>90</v>
      </c>
      <c r="W26" s="14">
        <f>SUM(W27:W37)</f>
        <v>1281761147.2299998</v>
      </c>
      <c r="X26" s="14">
        <f>SUM(X27:X37)</f>
        <v>1247646087.3499999</v>
      </c>
    </row>
    <row r="27" spans="1:24" x14ac:dyDescent="0.25">
      <c r="A27" s="110" t="s">
        <v>91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5" t="s">
        <v>92</v>
      </c>
      <c r="W27" s="17" t="s">
        <v>20</v>
      </c>
      <c r="X27" s="17" t="s">
        <v>20</v>
      </c>
    </row>
    <row r="28" spans="1:24" x14ac:dyDescent="0.25">
      <c r="A28" s="110" t="s">
        <v>93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5" t="s">
        <v>94</v>
      </c>
      <c r="W28" s="18">
        <v>48556.1</v>
      </c>
      <c r="X28" s="16">
        <f>12065405+4000</f>
        <v>12069405</v>
      </c>
    </row>
    <row r="29" spans="1:24" x14ac:dyDescent="0.25">
      <c r="A29" s="110" t="s">
        <v>95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5" t="s">
        <v>96</v>
      </c>
      <c r="W29" s="17" t="s">
        <v>20</v>
      </c>
      <c r="X29" s="17" t="s">
        <v>20</v>
      </c>
    </row>
    <row r="30" spans="1:24" x14ac:dyDescent="0.25">
      <c r="A30" s="110" t="s">
        <v>97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5" t="s">
        <v>98</v>
      </c>
      <c r="W30" s="17" t="s">
        <v>20</v>
      </c>
      <c r="X30" s="17" t="s">
        <v>20</v>
      </c>
    </row>
    <row r="31" spans="1:24" x14ac:dyDescent="0.25">
      <c r="A31" s="110" t="s">
        <v>99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5" t="s">
        <v>100</v>
      </c>
      <c r="W31" s="17" t="s">
        <v>20</v>
      </c>
      <c r="X31" s="17" t="s">
        <v>20</v>
      </c>
    </row>
    <row r="32" spans="1:24" x14ac:dyDescent="0.25">
      <c r="A32" s="110" t="s">
        <v>62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5" t="s">
        <v>101</v>
      </c>
      <c r="W32" s="18">
        <v>48012.1</v>
      </c>
      <c r="X32" s="18">
        <v>73036.89</v>
      </c>
    </row>
    <row r="33" spans="1:24" x14ac:dyDescent="0.25">
      <c r="A33" s="110" t="s">
        <v>60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5" t="s">
        <v>102</v>
      </c>
      <c r="W33" s="17" t="s">
        <v>20</v>
      </c>
      <c r="X33" s="17" t="s">
        <v>20</v>
      </c>
    </row>
    <row r="34" spans="1:24" x14ac:dyDescent="0.25">
      <c r="A34" s="110" t="s">
        <v>63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5" t="s">
        <v>103</v>
      </c>
      <c r="W34" s="16">
        <v>1178170907.1299999</v>
      </c>
      <c r="X34" s="16">
        <v>1136551770.54</v>
      </c>
    </row>
    <row r="35" spans="1:24" x14ac:dyDescent="0.25">
      <c r="A35" s="110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5" t="s">
        <v>104</v>
      </c>
      <c r="W35" s="18">
        <v>261487.59</v>
      </c>
      <c r="X35" s="18">
        <f>283034.58-500</f>
        <v>282534.58</v>
      </c>
    </row>
    <row r="36" spans="1:24" x14ac:dyDescent="0.25">
      <c r="A36" s="110" t="s">
        <v>65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5" t="s">
        <v>105</v>
      </c>
      <c r="W36" s="17" t="s">
        <v>20</v>
      </c>
      <c r="X36" s="17" t="s">
        <v>20</v>
      </c>
    </row>
    <row r="37" spans="1:24" x14ac:dyDescent="0.25">
      <c r="A37" s="110" t="s">
        <v>66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5" t="s">
        <v>106</v>
      </c>
      <c r="W37" s="16">
        <f>84461564.31+18770620</f>
        <v>103232184.31</v>
      </c>
      <c r="X37" s="16">
        <f>79894720.34+18770620+4000</f>
        <v>98669340.340000004</v>
      </c>
    </row>
    <row r="38" spans="1:24" x14ac:dyDescent="0.25">
      <c r="A38" s="124" t="s">
        <v>107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3" t="s">
        <v>108</v>
      </c>
      <c r="W38" s="14">
        <f>W18+W26</f>
        <v>1297393723.3699999</v>
      </c>
      <c r="X38" s="14">
        <f>X18+X26</f>
        <v>1256756497.3</v>
      </c>
    </row>
    <row r="39" spans="1:24" x14ac:dyDescent="0.25">
      <c r="A39" s="122" t="s">
        <v>109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3" t="s">
        <v>110</v>
      </c>
      <c r="W39" s="14">
        <f>W40+W47</f>
        <v>1296171827.1200001</v>
      </c>
      <c r="X39" s="14">
        <f>X40+X47</f>
        <v>1158228010</v>
      </c>
    </row>
    <row r="40" spans="1:24" x14ac:dyDescent="0.25">
      <c r="A40" s="122" t="s">
        <v>10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3" t="s">
        <v>111</v>
      </c>
      <c r="W40" s="14">
        <f>SUM(W41:W46)</f>
        <v>703032027.12000012</v>
      </c>
      <c r="X40" s="14">
        <f>SUM(X41:X46)</f>
        <v>565087210</v>
      </c>
    </row>
    <row r="41" spans="1:24" x14ac:dyDescent="0.25">
      <c r="A41" s="110" t="s">
        <v>112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5" t="s">
        <v>113</v>
      </c>
      <c r="W41" s="16">
        <v>699335611.5</v>
      </c>
      <c r="X41" s="16">
        <f>556751122-1500</f>
        <v>556749622</v>
      </c>
    </row>
    <row r="42" spans="1:24" x14ac:dyDescent="0.25">
      <c r="A42" s="110" t="s">
        <v>114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5" t="s">
        <v>115</v>
      </c>
      <c r="W42" s="18">
        <v>178969.33</v>
      </c>
      <c r="X42" s="16">
        <v>4450743.46</v>
      </c>
    </row>
    <row r="43" spans="1:24" ht="33" customHeight="1" x14ac:dyDescent="0.25">
      <c r="A43" s="125" t="s">
        <v>116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5" t="s">
        <v>117</v>
      </c>
      <c r="W43" s="18">
        <v>292502.90000000002</v>
      </c>
      <c r="X43" s="18">
        <v>312525.90000000002</v>
      </c>
    </row>
    <row r="44" spans="1:24" x14ac:dyDescent="0.25">
      <c r="A44" s="110" t="s">
        <v>118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5" t="s">
        <v>119</v>
      </c>
      <c r="W44" s="16">
        <v>2613728.0699999998</v>
      </c>
      <c r="X44" s="16">
        <f>1175745.91-316611+23794+6400</f>
        <v>889328.90999999992</v>
      </c>
    </row>
    <row r="45" spans="1:24" x14ac:dyDescent="0.25">
      <c r="A45" s="126" t="s">
        <v>120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5" t="s">
        <v>121</v>
      </c>
      <c r="W45" s="18">
        <v>611215.31999999995</v>
      </c>
      <c r="X45" s="16">
        <f>2371378.73+316611-3000</f>
        <v>2684989.73</v>
      </c>
    </row>
    <row r="46" spans="1:24" x14ac:dyDescent="0.25">
      <c r="A46" s="110" t="s">
        <v>122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5" t="s">
        <v>123</v>
      </c>
      <c r="W46" s="17" t="s">
        <v>20</v>
      </c>
      <c r="X46" s="18"/>
    </row>
    <row r="47" spans="1:24" x14ac:dyDescent="0.25">
      <c r="A47" s="122" t="s">
        <v>12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3" t="s">
        <v>124</v>
      </c>
      <c r="W47" s="14">
        <f>SUM(W48:W52)</f>
        <v>593139800</v>
      </c>
      <c r="X47" s="14">
        <f>SUM(X48:X52)</f>
        <v>593140800</v>
      </c>
    </row>
    <row r="48" spans="1:24" x14ac:dyDescent="0.25">
      <c r="A48" s="110" t="s">
        <v>125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5" t="s">
        <v>126</v>
      </c>
      <c r="W48" s="16">
        <v>543762000</v>
      </c>
      <c r="X48" s="16">
        <f>543762000+1000</f>
        <v>543763000</v>
      </c>
    </row>
    <row r="49" spans="1:24" x14ac:dyDescent="0.25">
      <c r="A49" s="110" t="s">
        <v>127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5" t="s">
        <v>128</v>
      </c>
      <c r="W49" s="17" t="s">
        <v>20</v>
      </c>
      <c r="X49" s="17" t="s">
        <v>20</v>
      </c>
    </row>
    <row r="50" spans="1:24" x14ac:dyDescent="0.25">
      <c r="A50" s="110" t="s">
        <v>129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5" t="s">
        <v>130</v>
      </c>
      <c r="W50" s="16"/>
      <c r="X50" s="16"/>
    </row>
    <row r="51" spans="1:24" x14ac:dyDescent="0.25">
      <c r="A51" s="126" t="s">
        <v>131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5" t="s">
        <v>132</v>
      </c>
      <c r="W51" s="16">
        <v>39173800</v>
      </c>
      <c r="X51" s="16">
        <v>39173800</v>
      </c>
    </row>
    <row r="52" spans="1:24" x14ac:dyDescent="0.25">
      <c r="A52" s="110" t="s">
        <v>133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5" t="s">
        <v>134</v>
      </c>
      <c r="W52" s="16">
        <v>10204000</v>
      </c>
      <c r="X52" s="16">
        <v>10204000</v>
      </c>
    </row>
    <row r="53" spans="1:24" x14ac:dyDescent="0.25">
      <c r="A53" s="122" t="s">
        <v>13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3" t="s">
        <v>135</v>
      </c>
      <c r="W53" s="14">
        <f>SUM(W54:W59)</f>
        <v>1221896.25</v>
      </c>
      <c r="X53" s="14">
        <f>SUM(X54:X59)</f>
        <v>98527567.800000012</v>
      </c>
    </row>
    <row r="54" spans="1:24" x14ac:dyDescent="0.25">
      <c r="A54" s="110" t="s">
        <v>136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5" t="s">
        <v>137</v>
      </c>
      <c r="W54" s="16">
        <v>123120000</v>
      </c>
      <c r="X54" s="16">
        <v>123120000</v>
      </c>
    </row>
    <row r="55" spans="1:24" x14ac:dyDescent="0.25">
      <c r="A55" s="110" t="s">
        <v>138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5" t="s">
        <v>139</v>
      </c>
      <c r="W55" s="17" t="s">
        <v>20</v>
      </c>
      <c r="X55" s="17" t="s">
        <v>20</v>
      </c>
    </row>
    <row r="56" spans="1:24" x14ac:dyDescent="0.25">
      <c r="A56" s="110" t="s">
        <v>39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5" t="s">
        <v>140</v>
      </c>
      <c r="W56" s="17" t="s">
        <v>20</v>
      </c>
      <c r="X56" s="17" t="s">
        <v>20</v>
      </c>
    </row>
    <row r="57" spans="1:24" x14ac:dyDescent="0.25">
      <c r="A57" s="110" t="s">
        <v>141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5" t="s">
        <v>142</v>
      </c>
      <c r="W57" s="17" t="s">
        <v>20</v>
      </c>
      <c r="X57" s="17" t="s">
        <v>20</v>
      </c>
    </row>
    <row r="58" spans="1:24" x14ac:dyDescent="0.25">
      <c r="A58" s="110" t="s">
        <v>143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5" t="s">
        <v>144</v>
      </c>
      <c r="W58" s="16">
        <f>325221000-6123000</f>
        <v>319098000</v>
      </c>
      <c r="X58" s="16">
        <v>325221000</v>
      </c>
    </row>
    <row r="59" spans="1:24" x14ac:dyDescent="0.25">
      <c r="A59" s="110" t="s">
        <v>145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5" t="s">
        <v>146</v>
      </c>
      <c r="W59" s="99">
        <v>-440996103.75</v>
      </c>
      <c r="X59" s="99">
        <v>-349813432.19999999</v>
      </c>
    </row>
    <row r="60" spans="1:24" x14ac:dyDescent="0.25">
      <c r="A60" s="122" t="s">
        <v>147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3" t="s">
        <v>148</v>
      </c>
      <c r="W60" s="14">
        <f>W39+W53</f>
        <v>1297393723.3700001</v>
      </c>
      <c r="X60" s="14">
        <f>X39+X53</f>
        <v>1256755577.8</v>
      </c>
    </row>
    <row r="61" spans="1:24" x14ac:dyDescent="0.25">
      <c r="A61" s="128" t="s">
        <v>14</v>
      </c>
      <c r="B61" s="129"/>
      <c r="C61" s="129"/>
      <c r="D61" s="129"/>
      <c r="E61" s="129"/>
      <c r="F61" s="130"/>
      <c r="G61" s="8"/>
      <c r="H61" s="4"/>
      <c r="I61" s="5">
        <v>463</v>
      </c>
      <c r="J61" s="5">
        <v>798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2"/>
      <c r="W61" s="5">
        <v>7.8005901559441799</v>
      </c>
      <c r="X61" s="5">
        <v>797.96907667316464</v>
      </c>
    </row>
    <row r="62" spans="1:24" x14ac:dyDescent="0.25">
      <c r="A62" s="1"/>
      <c r="B62" s="1"/>
      <c r="C62" s="1"/>
      <c r="D62" s="1"/>
      <c r="E62" s="1"/>
      <c r="F62" s="1"/>
      <c r="G62" s="2"/>
      <c r="H62" s="7"/>
      <c r="I62" s="21"/>
      <c r="J62" s="2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0"/>
      <c r="X62" s="20"/>
    </row>
    <row r="63" spans="1:24" x14ac:dyDescent="0.25">
      <c r="A63" s="1"/>
      <c r="B63" s="1"/>
      <c r="C63" s="1"/>
      <c r="D63" s="1"/>
      <c r="E63" s="1"/>
      <c r="F63" s="1"/>
      <c r="G63" s="2"/>
      <c r="H63" s="7"/>
      <c r="I63" s="21"/>
      <c r="J63" s="2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0"/>
      <c r="X63" s="20"/>
    </row>
    <row r="64" spans="1:24" x14ac:dyDescent="0.25">
      <c r="A64" s="9" t="s">
        <v>52</v>
      </c>
      <c r="B64" s="3"/>
      <c r="C64" s="3"/>
      <c r="D64" s="3"/>
      <c r="E64" s="3"/>
      <c r="F64" s="3"/>
      <c r="G64" s="3"/>
      <c r="H64" s="127" t="s">
        <v>149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31" t="s">
        <v>149</v>
      </c>
      <c r="W64" s="131"/>
    </row>
    <row r="65" spans="1:24" x14ac:dyDescent="0.25">
      <c r="A65" s="3"/>
      <c r="B65" s="3"/>
      <c r="C65" s="3"/>
      <c r="D65" s="3"/>
      <c r="E65" s="3"/>
      <c r="F65" s="3"/>
      <c r="G65" s="3"/>
      <c r="H65" s="133" t="s">
        <v>15</v>
      </c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2" t="s">
        <v>15</v>
      </c>
      <c r="W65" s="132"/>
    </row>
    <row r="66" spans="1:24" x14ac:dyDescent="0.25">
      <c r="A66" s="9" t="s">
        <v>150</v>
      </c>
      <c r="B66" s="3"/>
      <c r="C66" s="3"/>
      <c r="D66" s="3"/>
      <c r="E66" s="3"/>
      <c r="F66" s="3"/>
      <c r="G66" s="3"/>
      <c r="H66" s="127" t="s">
        <v>151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31" t="s">
        <v>151</v>
      </c>
      <c r="W66" s="131"/>
    </row>
    <row r="67" spans="1:24" x14ac:dyDescent="0.25">
      <c r="A67" s="3"/>
      <c r="B67" s="19" t="s">
        <v>152</v>
      </c>
      <c r="C67" s="3"/>
      <c r="D67" s="3"/>
      <c r="E67" s="3"/>
      <c r="F67" s="3"/>
      <c r="G67" s="3"/>
      <c r="H67" s="133" t="s">
        <v>15</v>
      </c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2" t="s">
        <v>15</v>
      </c>
      <c r="W67" s="132"/>
    </row>
    <row r="68" spans="1:2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</sheetData>
  <mergeCells count="61">
    <mergeCell ref="V64:W64"/>
    <mergeCell ref="V65:W65"/>
    <mergeCell ref="V66:W66"/>
    <mergeCell ref="V67:W67"/>
    <mergeCell ref="H66:U66"/>
    <mergeCell ref="H67:U67"/>
    <mergeCell ref="H65:U65"/>
    <mergeCell ref="A57:U57"/>
    <mergeCell ref="A58:U58"/>
    <mergeCell ref="A59:U59"/>
    <mergeCell ref="A60:U60"/>
    <mergeCell ref="H64:U64"/>
    <mergeCell ref="A61:F61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</mergeCells>
  <pageMargins left="0.7" right="0.7" top="0.75" bottom="0.75" header="0.3" footer="0.3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opLeftCell="A13" workbookViewId="0">
      <selection activeCell="X24" sqref="X24"/>
    </sheetView>
  </sheetViews>
  <sheetFormatPr defaultRowHeight="15" x14ac:dyDescent="0.25"/>
  <cols>
    <col min="7" max="7" width="16.5703125" customWidth="1"/>
    <col min="8" max="21" width="9.140625" hidden="1" customWidth="1"/>
    <col min="22" max="22" width="18" customWidth="1"/>
    <col min="23" max="23" width="17.140625" customWidth="1"/>
    <col min="24" max="24" width="21.140625" customWidth="1"/>
  </cols>
  <sheetData>
    <row r="1" spans="1:2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45" t="s">
        <v>153</v>
      </c>
      <c r="X1" s="145"/>
    </row>
    <row r="2" spans="1:2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45"/>
      <c r="X2" s="145"/>
    </row>
    <row r="3" spans="1:24" x14ac:dyDescent="0.25">
      <c r="A3" s="23"/>
      <c r="B3" s="23"/>
      <c r="C3" s="23"/>
      <c r="D3" s="23"/>
      <c r="E3" s="23"/>
      <c r="F3" s="23"/>
      <c r="G3" s="23"/>
      <c r="H3" s="146" t="s">
        <v>53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x14ac:dyDescent="0.25">
      <c r="A4" s="24" t="s">
        <v>68</v>
      </c>
      <c r="B4" s="23"/>
      <c r="C4" s="23"/>
      <c r="D4" s="23"/>
      <c r="E4" s="23"/>
      <c r="F4" s="23"/>
      <c r="G4" s="23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34.5" customHeight="1" x14ac:dyDescent="0.25">
      <c r="A6" s="24" t="s">
        <v>69</v>
      </c>
      <c r="B6" s="23"/>
      <c r="C6" s="23"/>
      <c r="D6" s="23"/>
      <c r="E6" s="23"/>
      <c r="F6" s="23"/>
      <c r="G6" s="23"/>
      <c r="H6" s="148" t="s">
        <v>0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25">
      <c r="A8" s="24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149">
        <f>ОФП!S8</f>
        <v>5</v>
      </c>
      <c r="T8" s="149"/>
      <c r="U8" s="149"/>
      <c r="V8" s="149"/>
      <c r="W8" s="149"/>
      <c r="X8" s="149"/>
    </row>
    <row r="9" spans="1:24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x14ac:dyDescent="0.25">
      <c r="A10" s="150" t="s">
        <v>70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 t="s">
        <v>71</v>
      </c>
      <c r="T10" s="151"/>
      <c r="U10" s="151"/>
      <c r="V10" s="151"/>
      <c r="W10" s="151"/>
      <c r="X10" s="151"/>
    </row>
    <row r="11" spans="1:24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  <c r="T11" s="151"/>
      <c r="U11" s="151"/>
      <c r="V11" s="151"/>
      <c r="W11" s="151"/>
      <c r="X11" s="151"/>
    </row>
    <row r="12" spans="1:24" x14ac:dyDescent="0.2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2"/>
      <c r="T12" s="152"/>
      <c r="U12" s="152"/>
      <c r="V12" s="152"/>
      <c r="W12" s="152"/>
      <c r="X12" s="152"/>
    </row>
    <row r="13" spans="1:24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75" x14ac:dyDescent="0.25">
      <c r="A14" s="142" t="s">
        <v>16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x14ac:dyDescent="0.25">
      <c r="A15" s="143" t="s">
        <v>262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5" t="s">
        <v>2</v>
      </c>
    </row>
    <row r="17" spans="1:24" ht="24" x14ac:dyDescent="0.25">
      <c r="A17" s="144" t="s">
        <v>73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26" t="s">
        <v>74</v>
      </c>
      <c r="W17" s="26" t="s">
        <v>17</v>
      </c>
      <c r="X17" s="39" t="s">
        <v>263</v>
      </c>
    </row>
    <row r="18" spans="1:24" x14ac:dyDescent="0.25">
      <c r="A18" s="139" t="s">
        <v>221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8" t="s">
        <v>4</v>
      </c>
      <c r="W18" s="29" t="s">
        <v>20</v>
      </c>
      <c r="X18" s="29" t="s">
        <v>20</v>
      </c>
    </row>
    <row r="19" spans="1:24" x14ac:dyDescent="0.25">
      <c r="A19" s="140" t="s">
        <v>222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28" t="s">
        <v>18</v>
      </c>
      <c r="W19" s="29" t="s">
        <v>20</v>
      </c>
      <c r="X19" s="29" t="s">
        <v>20</v>
      </c>
    </row>
    <row r="20" spans="1:24" x14ac:dyDescent="0.25">
      <c r="A20" s="141" t="s">
        <v>223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30" t="s">
        <v>26</v>
      </c>
      <c r="W20" s="31" t="s">
        <v>20</v>
      </c>
      <c r="X20" s="31" t="s">
        <v>20</v>
      </c>
    </row>
    <row r="21" spans="1:24" x14ac:dyDescent="0.25">
      <c r="A21" s="134" t="s">
        <v>224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28" t="s">
        <v>32</v>
      </c>
      <c r="W21" s="32">
        <v>6123000</v>
      </c>
      <c r="X21" s="29" t="s">
        <v>20</v>
      </c>
    </row>
    <row r="22" spans="1:24" x14ac:dyDescent="0.25">
      <c r="A22" s="134" t="s">
        <v>225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28" t="s">
        <v>33</v>
      </c>
      <c r="W22" s="32">
        <v>56734137.390000001</v>
      </c>
      <c r="X22" s="32">
        <v>26183000</v>
      </c>
    </row>
    <row r="23" spans="1:24" x14ac:dyDescent="0.25">
      <c r="A23" s="134" t="s">
        <v>226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28" t="s">
        <v>34</v>
      </c>
      <c r="W23" s="29" t="s">
        <v>20</v>
      </c>
      <c r="X23" s="29" t="s">
        <v>20</v>
      </c>
    </row>
    <row r="24" spans="1:24" x14ac:dyDescent="0.25">
      <c r="A24" s="134" t="s">
        <v>227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28" t="s">
        <v>36</v>
      </c>
      <c r="W24" s="32">
        <v>21598995.120000001</v>
      </c>
      <c r="X24" s="32">
        <v>35425000</v>
      </c>
    </row>
    <row r="25" spans="1:24" x14ac:dyDescent="0.25">
      <c r="A25" s="134" t="s">
        <v>228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28" t="s">
        <v>38</v>
      </c>
      <c r="W25" s="32">
        <v>2729000</v>
      </c>
      <c r="X25" s="29" t="s">
        <v>20</v>
      </c>
    </row>
    <row r="26" spans="1:24" x14ac:dyDescent="0.25">
      <c r="A26" s="140" t="s">
        <v>229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28" t="s">
        <v>40</v>
      </c>
      <c r="W26" s="32">
        <v>129711513.81999999</v>
      </c>
      <c r="X26" s="32">
        <v>9265000</v>
      </c>
    </row>
    <row r="27" spans="1:24" x14ac:dyDescent="0.25">
      <c r="A27" s="134" t="s">
        <v>230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28" t="s">
        <v>5</v>
      </c>
      <c r="W27" s="29" t="s">
        <v>20</v>
      </c>
      <c r="X27" s="29" t="s">
        <v>20</v>
      </c>
    </row>
    <row r="28" spans="1:24" ht="34.5" customHeight="1" x14ac:dyDescent="0.25">
      <c r="A28" s="137" t="s">
        <v>231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30" t="s">
        <v>7</v>
      </c>
      <c r="W28" s="92">
        <v>-91182372</v>
      </c>
      <c r="X28" s="34">
        <v>-18507000</v>
      </c>
    </row>
    <row r="29" spans="1:24" x14ac:dyDescent="0.25">
      <c r="A29" s="134" t="s">
        <v>232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28" t="s">
        <v>8</v>
      </c>
      <c r="W29" s="109" t="s">
        <v>20</v>
      </c>
      <c r="X29" s="29" t="s">
        <v>20</v>
      </c>
    </row>
    <row r="30" spans="1:24" x14ac:dyDescent="0.25">
      <c r="A30" s="141" t="s">
        <v>233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30" t="s">
        <v>42</v>
      </c>
      <c r="W30" s="92">
        <v>-91182372</v>
      </c>
      <c r="X30" s="34">
        <v>-18507000</v>
      </c>
    </row>
    <row r="31" spans="1:24" x14ac:dyDescent="0.25">
      <c r="A31" s="134" t="s">
        <v>234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28" t="s">
        <v>46</v>
      </c>
      <c r="W31" s="109" t="s">
        <v>20</v>
      </c>
      <c r="X31" s="29" t="s">
        <v>20</v>
      </c>
    </row>
    <row r="32" spans="1:24" ht="31.5" customHeight="1" x14ac:dyDescent="0.25">
      <c r="A32" s="137" t="s">
        <v>235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27" t="s">
        <v>47</v>
      </c>
      <c r="W32" s="92">
        <v>-91182372</v>
      </c>
      <c r="X32" s="35">
        <v>-18507000</v>
      </c>
    </row>
    <row r="33" spans="1:24" x14ac:dyDescent="0.25">
      <c r="A33" s="134" t="s">
        <v>236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28" t="s">
        <v>48</v>
      </c>
      <c r="W33" s="109" t="s">
        <v>20</v>
      </c>
      <c r="X33" s="29" t="s">
        <v>20</v>
      </c>
    </row>
    <row r="34" spans="1:24" x14ac:dyDescent="0.25">
      <c r="A34" s="137" t="s">
        <v>237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30" t="s">
        <v>9</v>
      </c>
      <c r="W34" s="92">
        <v>-91182372</v>
      </c>
      <c r="X34" s="34">
        <v>-18507000</v>
      </c>
    </row>
    <row r="35" spans="1:24" x14ac:dyDescent="0.25">
      <c r="A35" s="138" t="s">
        <v>238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28" t="s">
        <v>11</v>
      </c>
      <c r="W35" s="109" t="s">
        <v>20</v>
      </c>
      <c r="X35" s="29" t="s">
        <v>20</v>
      </c>
    </row>
    <row r="36" spans="1:24" x14ac:dyDescent="0.25">
      <c r="A36" s="139" t="s">
        <v>239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28" t="s">
        <v>240</v>
      </c>
      <c r="W36" s="109" t="s">
        <v>20</v>
      </c>
      <c r="X36" s="29" t="s">
        <v>20</v>
      </c>
    </row>
    <row r="37" spans="1:24" x14ac:dyDescent="0.25">
      <c r="A37" s="140" t="s">
        <v>241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28" t="s">
        <v>242</v>
      </c>
      <c r="W37" s="109" t="s">
        <v>20</v>
      </c>
      <c r="X37" s="29" t="s">
        <v>20</v>
      </c>
    </row>
    <row r="38" spans="1:24" x14ac:dyDescent="0.25">
      <c r="A38" s="141" t="s">
        <v>243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30" t="s">
        <v>244</v>
      </c>
      <c r="W38" s="92">
        <v>-91182372</v>
      </c>
      <c r="X38" s="34">
        <v>-18507000</v>
      </c>
    </row>
    <row r="39" spans="1:2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x14ac:dyDescent="0.25">
      <c r="A40" s="24" t="s">
        <v>52</v>
      </c>
      <c r="B40" s="23"/>
      <c r="C40" s="23"/>
      <c r="D40" s="23"/>
      <c r="E40" s="23"/>
      <c r="F40" s="23"/>
      <c r="G40" s="23"/>
      <c r="H40" s="135" t="s">
        <v>149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1" t="s">
        <v>149</v>
      </c>
      <c r="W40" s="131"/>
      <c r="X40" s="23"/>
    </row>
    <row r="41" spans="1:24" x14ac:dyDescent="0.25">
      <c r="A41" s="23"/>
      <c r="B41" s="23"/>
      <c r="C41" s="23"/>
      <c r="D41" s="23"/>
      <c r="E41" s="23"/>
      <c r="F41" s="23"/>
      <c r="G41" s="23"/>
      <c r="H41" s="136" t="s">
        <v>15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2" t="s">
        <v>15</v>
      </c>
      <c r="W41" s="132"/>
      <c r="X41" s="23"/>
    </row>
    <row r="42" spans="1:24" x14ac:dyDescent="0.25">
      <c r="A42" s="24" t="s">
        <v>150</v>
      </c>
      <c r="B42" s="23"/>
      <c r="C42" s="23"/>
      <c r="D42" s="23"/>
      <c r="E42" s="23"/>
      <c r="F42" s="23"/>
      <c r="G42" s="23"/>
      <c r="H42" s="135" t="s">
        <v>151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1" t="s">
        <v>151</v>
      </c>
      <c r="W42" s="131"/>
      <c r="X42" s="23"/>
    </row>
    <row r="43" spans="1:24" x14ac:dyDescent="0.25">
      <c r="A43" s="23"/>
      <c r="B43" s="23"/>
      <c r="C43" s="23"/>
      <c r="D43" s="23"/>
      <c r="E43" s="23"/>
      <c r="F43" s="23"/>
      <c r="G43" s="23"/>
      <c r="H43" s="136" t="s">
        <v>15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2" t="s">
        <v>15</v>
      </c>
      <c r="W43" s="132"/>
      <c r="X43" s="23"/>
    </row>
    <row r="44" spans="1:24" x14ac:dyDescent="0.25">
      <c r="A44" s="23"/>
      <c r="B44" s="33" t="s">
        <v>152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</sheetData>
  <mergeCells count="38">
    <mergeCell ref="V40:W40"/>
    <mergeCell ref="V41:W41"/>
    <mergeCell ref="V42:W42"/>
    <mergeCell ref="V43:W43"/>
    <mergeCell ref="A20:U20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31:U31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ageMargins left="0.7" right="0.7" top="0.75" bottom="0.75" header="0.3" footer="0.3"/>
  <pageSetup paperSize="9" scale="6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opLeftCell="A55" workbookViewId="0">
      <selection activeCell="A4" sqref="A4"/>
    </sheetView>
  </sheetViews>
  <sheetFormatPr defaultRowHeight="15" x14ac:dyDescent="0.25"/>
  <cols>
    <col min="8" max="8" width="8.5703125" customWidth="1"/>
    <col min="9" max="21" width="9.140625" hidden="1" customWidth="1"/>
    <col min="23" max="23" width="15.85546875" customWidth="1"/>
    <col min="24" max="24" width="19.5703125" customWidth="1"/>
  </cols>
  <sheetData>
    <row r="1" spans="1:2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72" t="s">
        <v>153</v>
      </c>
      <c r="X1" s="172"/>
    </row>
    <row r="2" spans="1:2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72"/>
      <c r="X2" s="172"/>
    </row>
    <row r="3" spans="1:24" x14ac:dyDescent="0.25">
      <c r="A3" s="6"/>
      <c r="B3" s="6"/>
      <c r="C3" s="6"/>
      <c r="D3" s="6"/>
      <c r="E3" s="6"/>
      <c r="F3" s="6"/>
      <c r="G3" s="6"/>
      <c r="H3" s="173" t="s">
        <v>53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x14ac:dyDescent="0.25">
      <c r="A4" s="36" t="s">
        <v>68</v>
      </c>
      <c r="B4" s="6"/>
      <c r="C4" s="6"/>
      <c r="D4" s="6"/>
      <c r="E4" s="6"/>
      <c r="F4" s="6"/>
      <c r="G4" s="6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2.25" customHeight="1" x14ac:dyDescent="0.25">
      <c r="A6" s="36" t="s">
        <v>69</v>
      </c>
      <c r="B6" s="6"/>
      <c r="C6" s="6"/>
      <c r="D6" s="6"/>
      <c r="E6" s="6"/>
      <c r="F6" s="6"/>
      <c r="G6" s="6"/>
      <c r="H6" s="171" t="s">
        <v>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A8" s="3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75">
        <v>5</v>
      </c>
      <c r="T8" s="175"/>
      <c r="U8" s="175"/>
      <c r="V8" s="175"/>
      <c r="W8" s="175"/>
      <c r="X8" s="175"/>
    </row>
    <row r="9" spans="1:2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176" t="s">
        <v>70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 t="s">
        <v>71</v>
      </c>
      <c r="T10" s="177"/>
      <c r="U10" s="177"/>
      <c r="V10" s="177"/>
      <c r="W10" s="177"/>
      <c r="X10" s="177"/>
    </row>
    <row r="11" spans="1:24" x14ac:dyDescent="0.2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177"/>
      <c r="V11" s="177"/>
      <c r="W11" s="177"/>
      <c r="X11" s="177"/>
    </row>
    <row r="12" spans="1:24" x14ac:dyDescent="0.2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8"/>
      <c r="T12" s="178"/>
      <c r="U12" s="178"/>
      <c r="V12" s="178"/>
      <c r="W12" s="178"/>
      <c r="X12" s="178"/>
    </row>
    <row r="13" spans="1:2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.75" x14ac:dyDescent="0.25">
      <c r="A14" s="168" t="s">
        <v>19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169" t="s">
        <v>262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7" t="s">
        <v>2</v>
      </c>
    </row>
    <row r="17" spans="1:24" ht="36" x14ac:dyDescent="0.25">
      <c r="A17" s="170" t="s">
        <v>73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38" t="s">
        <v>74</v>
      </c>
      <c r="W17" s="38" t="s">
        <v>17</v>
      </c>
      <c r="X17" s="39" t="s">
        <v>263</v>
      </c>
    </row>
    <row r="18" spans="1:24" x14ac:dyDescent="0.25">
      <c r="A18" s="161" t="s">
        <v>154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x14ac:dyDescent="0.25">
      <c r="A19" s="162" t="s">
        <v>155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40" t="s">
        <v>92</v>
      </c>
      <c r="W19" s="41">
        <v>2897975</v>
      </c>
      <c r="X19" s="42">
        <v>12000</v>
      </c>
    </row>
    <row r="20" spans="1:24" x14ac:dyDescent="0.25">
      <c r="A20" s="166" t="s">
        <v>156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43"/>
      <c r="W20" s="44" t="s">
        <v>20</v>
      </c>
      <c r="X20" s="44" t="s">
        <v>20</v>
      </c>
    </row>
    <row r="21" spans="1:24" x14ac:dyDescent="0.25">
      <c r="A21" s="155" t="s">
        <v>157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43" t="s">
        <v>94</v>
      </c>
      <c r="W21" s="45" t="s">
        <v>20</v>
      </c>
      <c r="X21" s="45" t="s">
        <v>20</v>
      </c>
    </row>
    <row r="22" spans="1:24" x14ac:dyDescent="0.25">
      <c r="A22" s="155" t="s">
        <v>158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43" t="s">
        <v>96</v>
      </c>
      <c r="W22" s="45" t="s">
        <v>20</v>
      </c>
      <c r="X22" s="45" t="s">
        <v>20</v>
      </c>
    </row>
    <row r="23" spans="1:24" x14ac:dyDescent="0.25">
      <c r="A23" s="155" t="s">
        <v>159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43" t="s">
        <v>98</v>
      </c>
      <c r="W23" s="45" t="s">
        <v>20</v>
      </c>
      <c r="X23" s="45" t="s">
        <v>20</v>
      </c>
    </row>
    <row r="24" spans="1:24" x14ac:dyDescent="0.25">
      <c r="A24" s="155" t="s">
        <v>160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43" t="s">
        <v>100</v>
      </c>
      <c r="W24" s="45" t="s">
        <v>20</v>
      </c>
      <c r="X24" s="45" t="s">
        <v>20</v>
      </c>
    </row>
    <row r="25" spans="1:24" x14ac:dyDescent="0.25">
      <c r="A25" s="155" t="s">
        <v>161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43" t="s">
        <v>101</v>
      </c>
      <c r="W25" s="46">
        <v>2897975</v>
      </c>
      <c r="X25" s="47">
        <v>12000</v>
      </c>
    </row>
    <row r="26" spans="1:24" x14ac:dyDescent="0.25">
      <c r="A26" s="167" t="s">
        <v>162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40" t="s">
        <v>106</v>
      </c>
      <c r="W26" s="41">
        <v>41600859</v>
      </c>
      <c r="X26" s="41">
        <v>54806500</v>
      </c>
    </row>
    <row r="27" spans="1:24" x14ac:dyDescent="0.25">
      <c r="A27" s="166" t="s">
        <v>156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43"/>
      <c r="W27" s="44" t="s">
        <v>20</v>
      </c>
      <c r="X27" s="44" t="s">
        <v>20</v>
      </c>
    </row>
    <row r="28" spans="1:24" x14ac:dyDescent="0.25">
      <c r="A28" s="155" t="s">
        <v>163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43" t="s">
        <v>108</v>
      </c>
      <c r="W28" s="46">
        <v>15781114</v>
      </c>
      <c r="X28" s="46">
        <v>34545500</v>
      </c>
    </row>
    <row r="29" spans="1:24" x14ac:dyDescent="0.25">
      <c r="A29" s="155" t="s">
        <v>164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43" t="s">
        <v>110</v>
      </c>
      <c r="W29" s="45" t="s">
        <v>20</v>
      </c>
      <c r="X29" s="48">
        <v>0</v>
      </c>
    </row>
    <row r="30" spans="1:24" x14ac:dyDescent="0.25">
      <c r="A30" s="155" t="s">
        <v>165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43" t="s">
        <v>111</v>
      </c>
      <c r="W30" s="46">
        <v>14056642</v>
      </c>
      <c r="X30" s="46">
        <v>13923000</v>
      </c>
    </row>
    <row r="31" spans="1:24" x14ac:dyDescent="0.25">
      <c r="A31" s="155" t="s">
        <v>166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43" t="s">
        <v>113</v>
      </c>
      <c r="W31" s="45" t="s">
        <v>20</v>
      </c>
      <c r="X31" s="45" t="s">
        <v>20</v>
      </c>
    </row>
    <row r="32" spans="1:24" x14ac:dyDescent="0.25">
      <c r="A32" s="155" t="s">
        <v>167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43" t="s">
        <v>115</v>
      </c>
      <c r="W32" s="45" t="s">
        <v>20</v>
      </c>
      <c r="X32" s="45" t="s">
        <v>20</v>
      </c>
    </row>
    <row r="33" spans="1:24" x14ac:dyDescent="0.25">
      <c r="A33" s="155" t="s">
        <v>168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43" t="s">
        <v>117</v>
      </c>
      <c r="W33" s="46">
        <v>7510014</v>
      </c>
      <c r="X33" s="46">
        <v>3223000</v>
      </c>
    </row>
    <row r="34" spans="1:24" x14ac:dyDescent="0.25">
      <c r="A34" s="155" t="s">
        <v>169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43" t="s">
        <v>119</v>
      </c>
      <c r="W34" s="46">
        <v>4253089</v>
      </c>
      <c r="X34" s="46">
        <v>3115000</v>
      </c>
    </row>
    <row r="35" spans="1:24" x14ac:dyDescent="0.25">
      <c r="A35" s="165" t="s">
        <v>170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40" t="s">
        <v>124</v>
      </c>
      <c r="W35" s="49">
        <v>-38702884</v>
      </c>
      <c r="X35" s="50">
        <v>-54794500</v>
      </c>
    </row>
    <row r="36" spans="1:24" x14ac:dyDescent="0.25">
      <c r="A36" s="161" t="s">
        <v>171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x14ac:dyDescent="0.25">
      <c r="A37" s="162" t="s">
        <v>155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40" t="s">
        <v>142</v>
      </c>
      <c r="W37" s="51" t="s">
        <v>20</v>
      </c>
      <c r="X37" s="51" t="s">
        <v>20</v>
      </c>
    </row>
    <row r="38" spans="1:24" x14ac:dyDescent="0.25">
      <c r="A38" s="166" t="s">
        <v>156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43"/>
      <c r="W38" s="44" t="s">
        <v>20</v>
      </c>
      <c r="X38" s="44" t="s">
        <v>20</v>
      </c>
    </row>
    <row r="39" spans="1:24" x14ac:dyDescent="0.25">
      <c r="A39" s="155" t="s">
        <v>172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43" t="s">
        <v>144</v>
      </c>
      <c r="W39" s="45" t="s">
        <v>20</v>
      </c>
      <c r="X39" s="45" t="s">
        <v>20</v>
      </c>
    </row>
    <row r="40" spans="1:24" x14ac:dyDescent="0.25">
      <c r="A40" s="158" t="s">
        <v>173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43" t="s">
        <v>146</v>
      </c>
      <c r="W40" s="45" t="s">
        <v>20</v>
      </c>
      <c r="X40" s="45" t="s">
        <v>20</v>
      </c>
    </row>
    <row r="41" spans="1:24" x14ac:dyDescent="0.25">
      <c r="A41" s="158" t="s">
        <v>174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43" t="s">
        <v>148</v>
      </c>
      <c r="W41" s="45" t="s">
        <v>20</v>
      </c>
      <c r="X41" s="45" t="s">
        <v>20</v>
      </c>
    </row>
    <row r="42" spans="1:24" x14ac:dyDescent="0.25">
      <c r="A42" s="155" t="s">
        <v>175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43" t="s">
        <v>176</v>
      </c>
      <c r="W42" s="45" t="s">
        <v>20</v>
      </c>
      <c r="X42" s="45" t="s">
        <v>20</v>
      </c>
    </row>
    <row r="43" spans="1:24" x14ac:dyDescent="0.25">
      <c r="A43" s="163" t="s">
        <v>177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43" t="s">
        <v>178</v>
      </c>
      <c r="W43" s="45" t="s">
        <v>20</v>
      </c>
      <c r="X43" s="45" t="s">
        <v>20</v>
      </c>
    </row>
    <row r="44" spans="1:24" x14ac:dyDescent="0.25">
      <c r="A44" s="164" t="s">
        <v>179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52" t="s">
        <v>180</v>
      </c>
      <c r="W44" s="53" t="s">
        <v>20</v>
      </c>
      <c r="X44" s="53" t="s">
        <v>20</v>
      </c>
    </row>
    <row r="45" spans="1:24" x14ac:dyDescent="0.25">
      <c r="A45" s="155" t="s">
        <v>161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43" t="s">
        <v>181</v>
      </c>
      <c r="W45" s="45" t="s">
        <v>20</v>
      </c>
      <c r="X45" s="45" t="s">
        <v>20</v>
      </c>
    </row>
    <row r="46" spans="1:24" x14ac:dyDescent="0.25">
      <c r="A46" s="162" t="s">
        <v>162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40" t="s">
        <v>182</v>
      </c>
      <c r="W46" s="41">
        <v>27217851.199999999</v>
      </c>
      <c r="X46" s="41">
        <v>45889000</v>
      </c>
    </row>
    <row r="47" spans="1:24" x14ac:dyDescent="0.25">
      <c r="A47" s="160" t="s">
        <v>156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43"/>
      <c r="W47" s="44" t="s">
        <v>20</v>
      </c>
      <c r="X47" s="44" t="s">
        <v>20</v>
      </c>
    </row>
    <row r="48" spans="1:24" x14ac:dyDescent="0.25">
      <c r="A48" s="158" t="s">
        <v>183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43" t="s">
        <v>184</v>
      </c>
      <c r="W48" s="45" t="s">
        <v>20</v>
      </c>
      <c r="X48" s="45" t="s">
        <v>20</v>
      </c>
    </row>
    <row r="49" spans="1:24" x14ac:dyDescent="0.25">
      <c r="A49" s="155" t="s">
        <v>185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43" t="s">
        <v>186</v>
      </c>
      <c r="W49" s="45" t="s">
        <v>20</v>
      </c>
      <c r="X49" s="45" t="s">
        <v>20</v>
      </c>
    </row>
    <row r="50" spans="1:24" x14ac:dyDescent="0.25">
      <c r="A50" s="155" t="s">
        <v>187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43" t="s">
        <v>188</v>
      </c>
      <c r="W50" s="46">
        <v>26417851.199999999</v>
      </c>
      <c r="X50" s="46">
        <v>45889000</v>
      </c>
    </row>
    <row r="51" spans="1:24" x14ac:dyDescent="0.25">
      <c r="A51" s="155" t="s">
        <v>189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43" t="s">
        <v>190</v>
      </c>
      <c r="W51" s="45" t="s">
        <v>20</v>
      </c>
      <c r="X51" s="45" t="s">
        <v>20</v>
      </c>
    </row>
    <row r="52" spans="1:24" x14ac:dyDescent="0.25">
      <c r="A52" s="155" t="s">
        <v>191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43" t="s">
        <v>192</v>
      </c>
      <c r="W52" s="47">
        <v>800000</v>
      </c>
      <c r="X52" s="45" t="s">
        <v>20</v>
      </c>
    </row>
    <row r="53" spans="1:24" x14ac:dyDescent="0.25">
      <c r="A53" s="179" t="s">
        <v>193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52" t="s">
        <v>194</v>
      </c>
      <c r="W53" s="53" t="s">
        <v>20</v>
      </c>
      <c r="X53" s="53" t="s">
        <v>20</v>
      </c>
    </row>
    <row r="54" spans="1:24" x14ac:dyDescent="0.25">
      <c r="A54" s="158" t="s">
        <v>169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43" t="s">
        <v>195</v>
      </c>
      <c r="W54" s="45" t="s">
        <v>20</v>
      </c>
      <c r="X54" s="45" t="s">
        <v>20</v>
      </c>
    </row>
    <row r="55" spans="1:24" ht="30" customHeight="1" x14ac:dyDescent="0.25">
      <c r="A55" s="156" t="s">
        <v>196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40" t="s">
        <v>197</v>
      </c>
      <c r="W55" s="92">
        <v>-27217851.200000003</v>
      </c>
      <c r="X55" s="54">
        <v>-45889000</v>
      </c>
    </row>
    <row r="56" spans="1:24" x14ac:dyDescent="0.25">
      <c r="A56" s="161" t="s">
        <v>198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1:24" x14ac:dyDescent="0.25">
      <c r="A57" s="159" t="s">
        <v>155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40" t="s">
        <v>199</v>
      </c>
      <c r="W57" s="41">
        <v>79711235</v>
      </c>
      <c r="X57" s="41">
        <v>156448000</v>
      </c>
    </row>
    <row r="58" spans="1:24" x14ac:dyDescent="0.25">
      <c r="A58" s="160" t="s">
        <v>156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43"/>
      <c r="W58" s="44" t="s">
        <v>20</v>
      </c>
      <c r="X58" s="44" t="s">
        <v>20</v>
      </c>
    </row>
    <row r="59" spans="1:24" x14ac:dyDescent="0.25">
      <c r="A59" s="158" t="s">
        <v>200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43" t="s">
        <v>201</v>
      </c>
      <c r="W59" s="45" t="s">
        <v>20</v>
      </c>
      <c r="X59" s="45" t="s">
        <v>20</v>
      </c>
    </row>
    <row r="60" spans="1:24" x14ac:dyDescent="0.25">
      <c r="A60" s="158" t="s">
        <v>202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43" t="s">
        <v>203</v>
      </c>
      <c r="W60" s="46">
        <v>79711235</v>
      </c>
      <c r="X60" s="46">
        <v>156448000</v>
      </c>
    </row>
    <row r="61" spans="1:24" x14ac:dyDescent="0.25">
      <c r="A61" s="158" t="s">
        <v>204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43" t="s">
        <v>205</v>
      </c>
      <c r="W61" s="45" t="s">
        <v>20</v>
      </c>
      <c r="X61" s="45" t="s">
        <v>20</v>
      </c>
    </row>
    <row r="62" spans="1:24" x14ac:dyDescent="0.25">
      <c r="A62" s="158" t="s">
        <v>161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43" t="s">
        <v>206</v>
      </c>
      <c r="W62" s="45" t="s">
        <v>20</v>
      </c>
      <c r="X62" s="45" t="s">
        <v>20</v>
      </c>
    </row>
    <row r="63" spans="1:24" x14ac:dyDescent="0.25">
      <c r="A63" s="159" t="s">
        <v>162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40" t="s">
        <v>207</v>
      </c>
      <c r="W63" s="41">
        <v>14453060</v>
      </c>
      <c r="X63" s="41">
        <v>62207200</v>
      </c>
    </row>
    <row r="64" spans="1:24" x14ac:dyDescent="0.25">
      <c r="A64" s="160" t="s">
        <v>156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43"/>
      <c r="W64" s="44" t="s">
        <v>20</v>
      </c>
      <c r="X64" s="44" t="s">
        <v>20</v>
      </c>
    </row>
    <row r="65" spans="1:26" x14ac:dyDescent="0.25">
      <c r="A65" s="155" t="s">
        <v>208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43" t="s">
        <v>209</v>
      </c>
      <c r="W65" s="46">
        <v>14453060</v>
      </c>
      <c r="X65" s="46">
        <v>62207200</v>
      </c>
    </row>
    <row r="66" spans="1:26" x14ac:dyDescent="0.25">
      <c r="A66" s="155" t="s">
        <v>210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43" t="s">
        <v>211</v>
      </c>
      <c r="W66" s="45" t="s">
        <v>20</v>
      </c>
      <c r="X66" s="45" t="s">
        <v>20</v>
      </c>
    </row>
    <row r="67" spans="1:26" x14ac:dyDescent="0.25">
      <c r="A67" s="155" t="s">
        <v>212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43" t="s">
        <v>213</v>
      </c>
      <c r="W67" s="45" t="s">
        <v>20</v>
      </c>
      <c r="X67" s="45" t="s">
        <v>20</v>
      </c>
    </row>
    <row r="68" spans="1:26" x14ac:dyDescent="0.25">
      <c r="A68" s="155" t="s">
        <v>214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43" t="s">
        <v>215</v>
      </c>
      <c r="W68" s="45" t="s">
        <v>20</v>
      </c>
      <c r="X68" s="45" t="s">
        <v>20</v>
      </c>
    </row>
    <row r="69" spans="1:26" ht="26.25" customHeight="1" x14ac:dyDescent="0.25">
      <c r="A69" s="157" t="s">
        <v>216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40" t="s">
        <v>217</v>
      </c>
      <c r="W69" s="41">
        <v>65258175</v>
      </c>
      <c r="X69" s="41">
        <v>94240800</v>
      </c>
    </row>
    <row r="70" spans="1:26" ht="35.25" customHeight="1" x14ac:dyDescent="0.25">
      <c r="A70" s="157" t="s">
        <v>218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40" t="s">
        <v>5</v>
      </c>
      <c r="W70" s="92">
        <v>-662560.20000000007</v>
      </c>
      <c r="X70" s="55">
        <v>-6442700</v>
      </c>
    </row>
    <row r="71" spans="1:26" x14ac:dyDescent="0.25">
      <c r="A71" s="156" t="s">
        <v>219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43" t="s">
        <v>7</v>
      </c>
      <c r="W71" s="46">
        <v>6344500</v>
      </c>
      <c r="X71" s="46">
        <v>7137000</v>
      </c>
      <c r="Z71" s="94"/>
    </row>
    <row r="72" spans="1:26" x14ac:dyDescent="0.25">
      <c r="A72" s="156" t="s">
        <v>220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43" t="s">
        <v>8</v>
      </c>
      <c r="W72" s="46">
        <v>5680940</v>
      </c>
      <c r="X72" s="47">
        <v>694000</v>
      </c>
    </row>
    <row r="73" spans="1:2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6" x14ac:dyDescent="0.25">
      <c r="A74" s="36" t="s">
        <v>52</v>
      </c>
      <c r="B74" s="6"/>
      <c r="C74" s="6"/>
      <c r="D74" s="6"/>
      <c r="E74" s="6"/>
      <c r="F74" s="6"/>
      <c r="G74" s="153" t="s">
        <v>149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00"/>
      <c r="X74" s="6"/>
    </row>
    <row r="75" spans="1:26" x14ac:dyDescent="0.25">
      <c r="A75" s="6"/>
      <c r="B75" s="6"/>
      <c r="C75" s="6"/>
      <c r="D75" s="6"/>
      <c r="E75" s="6"/>
      <c r="F75" s="6"/>
      <c r="G75" s="154" t="s">
        <v>15</v>
      </c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01"/>
      <c r="X75" s="6"/>
    </row>
    <row r="76" spans="1:26" x14ac:dyDescent="0.25">
      <c r="A76" s="36" t="s">
        <v>150</v>
      </c>
      <c r="B76" s="6"/>
      <c r="C76" s="6"/>
      <c r="D76" s="6"/>
      <c r="E76" s="6"/>
      <c r="F76" s="6"/>
      <c r="G76" s="104"/>
      <c r="H76" s="102" t="s">
        <v>151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4"/>
      <c r="W76" s="100"/>
      <c r="X76" s="6"/>
    </row>
    <row r="77" spans="1:26" x14ac:dyDescent="0.25">
      <c r="A77" s="6"/>
      <c r="B77" s="6"/>
      <c r="C77" s="6"/>
      <c r="D77" s="6"/>
      <c r="E77" s="6"/>
      <c r="F77" s="6"/>
      <c r="G77" s="103"/>
      <c r="H77" s="105" t="s">
        <v>15</v>
      </c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3"/>
      <c r="W77" s="101"/>
      <c r="X77" s="6"/>
    </row>
    <row r="78" spans="1:26" x14ac:dyDescent="0.25">
      <c r="A78" s="6"/>
      <c r="B78" s="56" t="s">
        <v>152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</sheetData>
  <mergeCells count="66">
    <mergeCell ref="A50:U50"/>
    <mergeCell ref="A51:U51"/>
    <mergeCell ref="A52:U52"/>
    <mergeCell ref="A53:U53"/>
    <mergeCell ref="A54:U54"/>
    <mergeCell ref="H6:X6"/>
    <mergeCell ref="W1:X2"/>
    <mergeCell ref="H3:X4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31:U31"/>
    <mergeCell ref="A32:U32"/>
    <mergeCell ref="A33:U33"/>
    <mergeCell ref="A34:U34"/>
    <mergeCell ref="A26:U26"/>
    <mergeCell ref="A27:U27"/>
    <mergeCell ref="A28:U28"/>
    <mergeCell ref="A29:U29"/>
    <mergeCell ref="A30:U30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5:U55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G74:V74"/>
    <mergeCell ref="G75:V75"/>
    <mergeCell ref="A65:U65"/>
    <mergeCell ref="A66:U66"/>
    <mergeCell ref="A72:U72"/>
    <mergeCell ref="A67:U67"/>
    <mergeCell ref="A68:U68"/>
    <mergeCell ref="A69:U69"/>
    <mergeCell ref="A70:U70"/>
    <mergeCell ref="A71:U71"/>
  </mergeCells>
  <pageMargins left="0.7" right="0.7" top="0.75" bottom="0.75" header="0.3" footer="0.3"/>
  <pageSetup paperSize="9" scale="7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A4" workbookViewId="0">
      <selection activeCell="Q32" sqref="Q32:V32"/>
    </sheetView>
  </sheetViews>
  <sheetFormatPr defaultRowHeight="15" x14ac:dyDescent="0.25"/>
  <cols>
    <col min="8" max="8" width="6.5703125" customWidth="1"/>
    <col min="9" max="14" width="9.140625" hidden="1" customWidth="1"/>
    <col min="17" max="17" width="14.7109375" customWidth="1"/>
    <col min="18" max="18" width="15.5703125" customWidth="1"/>
    <col min="19" max="19" width="21.140625" customWidth="1"/>
    <col min="20" max="20" width="14.140625" customWidth="1"/>
    <col min="21" max="21" width="13.7109375" customWidth="1"/>
    <col min="22" max="22" width="15.5703125" customWidth="1"/>
  </cols>
  <sheetData>
    <row r="1" spans="1:2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180" t="s">
        <v>153</v>
      </c>
      <c r="U1" s="180"/>
      <c r="V1" s="180"/>
    </row>
    <row r="2" spans="1:22" ht="10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80"/>
      <c r="U2" s="180"/>
      <c r="V2" s="180"/>
    </row>
    <row r="3" spans="1:22" ht="15" customHeight="1" x14ac:dyDescent="0.25">
      <c r="A3" s="23"/>
      <c r="B3" s="23"/>
      <c r="C3" s="23"/>
      <c r="D3" s="23"/>
      <c r="E3" s="23"/>
      <c r="F3" s="23"/>
      <c r="G3" s="23"/>
      <c r="H3" s="181" t="s">
        <v>53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1:22" ht="14.25" customHeight="1" x14ac:dyDescent="0.25">
      <c r="A4" s="57" t="s">
        <v>68</v>
      </c>
      <c r="B4" s="23"/>
      <c r="C4" s="23"/>
      <c r="D4" s="23"/>
      <c r="E4" s="23"/>
      <c r="F4" s="23"/>
      <c r="G4" s="23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2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25">
      <c r="A6" s="57" t="s">
        <v>69</v>
      </c>
      <c r="B6" s="23"/>
      <c r="C6" s="23"/>
      <c r="D6" s="23"/>
      <c r="E6" s="23"/>
      <c r="F6" s="23"/>
      <c r="G6" s="23"/>
      <c r="H6" s="182" t="s">
        <v>0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8" customHeight="1" x14ac:dyDescent="0.25">
      <c r="A8" s="57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83">
        <v>5</v>
      </c>
      <c r="R8" s="183"/>
      <c r="S8" s="183"/>
      <c r="T8" s="183"/>
      <c r="U8" s="183"/>
      <c r="V8" s="183"/>
    </row>
    <row r="9" spans="1:22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25">
      <c r="A10" s="184" t="s">
        <v>70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1" t="s">
        <v>71</v>
      </c>
      <c r="R10" s="181"/>
      <c r="S10" s="181"/>
      <c r="T10" s="181"/>
      <c r="U10" s="181"/>
      <c r="V10" s="181"/>
    </row>
    <row r="11" spans="1:22" ht="13.5" customHeight="1" x14ac:dyDescent="0.2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1"/>
      <c r="R11" s="181"/>
      <c r="S11" s="181"/>
      <c r="T11" s="181"/>
      <c r="U11" s="181"/>
      <c r="V11" s="181"/>
    </row>
    <row r="12" spans="1:22" hidden="1" x14ac:dyDescent="0.2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1"/>
      <c r="R12" s="181"/>
      <c r="S12" s="181"/>
      <c r="T12" s="181"/>
      <c r="U12" s="181"/>
      <c r="V12" s="181"/>
    </row>
    <row r="13" spans="1:22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.75" x14ac:dyDescent="0.25">
      <c r="A14" s="187" t="s">
        <v>21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23"/>
      <c r="U14" s="23"/>
      <c r="V14" s="23"/>
    </row>
    <row r="15" spans="1:22" x14ac:dyDescent="0.25">
      <c r="A15" s="188" t="s">
        <v>262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23"/>
      <c r="U15" s="23"/>
      <c r="V15" s="23"/>
    </row>
    <row r="16" spans="1:22" ht="15.75" thickBot="1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58" t="s">
        <v>2</v>
      </c>
    </row>
    <row r="17" spans="1:22" x14ac:dyDescent="0.25">
      <c r="A17" s="189" t="s">
        <v>245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3" t="s">
        <v>54</v>
      </c>
      <c r="P17" s="193"/>
      <c r="Q17" s="196" t="s">
        <v>246</v>
      </c>
      <c r="R17" s="196"/>
      <c r="S17" s="196"/>
      <c r="T17" s="196"/>
      <c r="U17" s="202" t="s">
        <v>236</v>
      </c>
      <c r="V17" s="197" t="s">
        <v>23</v>
      </c>
    </row>
    <row r="18" spans="1:22" ht="24" x14ac:dyDescent="0.25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194"/>
      <c r="P18" s="195"/>
      <c r="Q18" s="59" t="s">
        <v>136</v>
      </c>
      <c r="R18" s="59" t="s">
        <v>247</v>
      </c>
      <c r="S18" s="98" t="s">
        <v>22</v>
      </c>
      <c r="T18" s="98" t="s">
        <v>248</v>
      </c>
      <c r="U18" s="203"/>
      <c r="V18" s="198"/>
    </row>
    <row r="19" spans="1:22" x14ac:dyDescent="0.25">
      <c r="A19" s="199" t="s">
        <v>55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 t="s">
        <v>56</v>
      </c>
      <c r="P19" s="200"/>
      <c r="Q19" s="60" t="s">
        <v>57</v>
      </c>
      <c r="R19" s="60" t="s">
        <v>58</v>
      </c>
      <c r="S19" s="95" t="s">
        <v>249</v>
      </c>
      <c r="T19" s="95" t="s">
        <v>250</v>
      </c>
      <c r="U19" s="95" t="s">
        <v>251</v>
      </c>
      <c r="V19" s="61" t="s">
        <v>252</v>
      </c>
    </row>
    <row r="20" spans="1:22" x14ac:dyDescent="0.25">
      <c r="A20" s="201" t="s">
        <v>24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186" t="s">
        <v>4</v>
      </c>
      <c r="P20" s="186"/>
      <c r="Q20" s="62">
        <v>123120000</v>
      </c>
      <c r="R20" s="63">
        <v>325221000</v>
      </c>
      <c r="S20" s="93">
        <v>-349813732.20000005</v>
      </c>
      <c r="T20" s="64">
        <v>98527267.799999997</v>
      </c>
      <c r="U20" s="97" t="s">
        <v>20</v>
      </c>
      <c r="V20" s="65">
        <v>98527267.799999997</v>
      </c>
    </row>
    <row r="21" spans="1:22" x14ac:dyDescent="0.25">
      <c r="A21" s="185" t="s">
        <v>25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 t="s">
        <v>18</v>
      </c>
      <c r="P21" s="186"/>
      <c r="Q21" s="66" t="s">
        <v>20</v>
      </c>
      <c r="R21" s="67" t="s">
        <v>20</v>
      </c>
      <c r="S21" s="68" t="s">
        <v>20</v>
      </c>
      <c r="T21" s="97" t="s">
        <v>20</v>
      </c>
      <c r="U21" s="68" t="s">
        <v>20</v>
      </c>
      <c r="V21" s="69" t="s">
        <v>20</v>
      </c>
    </row>
    <row r="22" spans="1:22" x14ac:dyDescent="0.25">
      <c r="A22" s="201" t="s">
        <v>253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4" t="s">
        <v>26</v>
      </c>
      <c r="P22" s="204"/>
      <c r="Q22" s="70">
        <v>123120000</v>
      </c>
      <c r="R22" s="71">
        <v>325221000</v>
      </c>
      <c r="S22" s="93">
        <v>-349813732.20000005</v>
      </c>
      <c r="T22" s="72">
        <v>98527267.799999997</v>
      </c>
      <c r="U22" s="96" t="s">
        <v>20</v>
      </c>
      <c r="V22" s="73">
        <v>98527267.799999997</v>
      </c>
    </row>
    <row r="23" spans="1:22" x14ac:dyDescent="0.25">
      <c r="A23" s="185" t="s">
        <v>254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 t="s">
        <v>27</v>
      </c>
      <c r="P23" s="186"/>
      <c r="Q23" s="66" t="s">
        <v>20</v>
      </c>
      <c r="R23" s="67" t="s">
        <v>20</v>
      </c>
      <c r="S23" s="68" t="s">
        <v>20</v>
      </c>
      <c r="T23" s="97" t="s">
        <v>20</v>
      </c>
      <c r="U23" s="68" t="s">
        <v>20</v>
      </c>
      <c r="V23" s="69" t="s">
        <v>20</v>
      </c>
    </row>
    <row r="24" spans="1:22" x14ac:dyDescent="0.25">
      <c r="A24" s="205" t="s">
        <v>28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86" t="s">
        <v>29</v>
      </c>
      <c r="P24" s="186"/>
      <c r="Q24" s="66" t="s">
        <v>20</v>
      </c>
      <c r="R24" s="67" t="s">
        <v>20</v>
      </c>
      <c r="S24" s="68" t="s">
        <v>20</v>
      </c>
      <c r="T24" s="97" t="s">
        <v>20</v>
      </c>
      <c r="U24" s="68" t="s">
        <v>20</v>
      </c>
      <c r="V24" s="69" t="s">
        <v>20</v>
      </c>
    </row>
    <row r="25" spans="1:22" x14ac:dyDescent="0.25">
      <c r="A25" s="205" t="s">
        <v>30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6" t="s">
        <v>31</v>
      </c>
      <c r="P25" s="206"/>
      <c r="Q25" s="66" t="s">
        <v>20</v>
      </c>
      <c r="R25" s="67" t="s">
        <v>20</v>
      </c>
      <c r="S25" s="68" t="s">
        <v>20</v>
      </c>
      <c r="T25" s="97" t="s">
        <v>20</v>
      </c>
      <c r="U25" s="68" t="s">
        <v>20</v>
      </c>
      <c r="V25" s="69" t="s">
        <v>20</v>
      </c>
    </row>
    <row r="26" spans="1:22" ht="24.75" customHeight="1" x14ac:dyDescent="0.25">
      <c r="A26" s="201" t="s">
        <v>255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4" t="s">
        <v>32</v>
      </c>
      <c r="P26" s="204"/>
      <c r="Q26" s="74" t="s">
        <v>20</v>
      </c>
      <c r="R26" s="75" t="s">
        <v>20</v>
      </c>
      <c r="S26" s="96" t="s">
        <v>20</v>
      </c>
      <c r="T26" s="96" t="s">
        <v>20</v>
      </c>
      <c r="U26" s="96" t="s">
        <v>20</v>
      </c>
      <c r="V26" s="76" t="s">
        <v>20</v>
      </c>
    </row>
    <row r="27" spans="1:22" x14ac:dyDescent="0.25">
      <c r="A27" s="205" t="s">
        <v>243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186" t="s">
        <v>33</v>
      </c>
      <c r="P27" s="186"/>
      <c r="Q27" s="66" t="s">
        <v>20</v>
      </c>
      <c r="R27" s="93">
        <v>-6123000</v>
      </c>
      <c r="S27" s="93">
        <v>-91182372</v>
      </c>
      <c r="T27" s="215">
        <v>-97305371.549999997</v>
      </c>
      <c r="U27" s="93" t="s">
        <v>20</v>
      </c>
      <c r="V27" s="215">
        <v>-97305371.549999997</v>
      </c>
    </row>
    <row r="28" spans="1:22" ht="35.25" customHeight="1" x14ac:dyDescent="0.25">
      <c r="A28" s="201" t="s">
        <v>256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7" t="s">
        <v>34</v>
      </c>
      <c r="P28" s="207"/>
      <c r="Q28" s="74" t="s">
        <v>20</v>
      </c>
      <c r="R28" s="93">
        <v>-6123000</v>
      </c>
      <c r="S28" s="93">
        <v>-91182372</v>
      </c>
      <c r="T28" s="216">
        <v>-97305371.549999997</v>
      </c>
      <c r="U28" s="93" t="s">
        <v>20</v>
      </c>
      <c r="V28" s="216">
        <v>-97305371.549999997</v>
      </c>
    </row>
    <row r="29" spans="1:22" x14ac:dyDescent="0.25">
      <c r="A29" s="205" t="s">
        <v>35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8" t="s">
        <v>36</v>
      </c>
      <c r="P29" s="208"/>
      <c r="Q29" s="77" t="s">
        <v>20</v>
      </c>
      <c r="R29" s="78" t="s">
        <v>20</v>
      </c>
      <c r="S29" s="79" t="s">
        <v>20</v>
      </c>
      <c r="T29" s="80" t="s">
        <v>20</v>
      </c>
      <c r="U29" s="79" t="s">
        <v>20</v>
      </c>
      <c r="V29" s="81" t="s">
        <v>20</v>
      </c>
    </row>
    <row r="30" spans="1:22" x14ac:dyDescent="0.25">
      <c r="A30" s="205" t="s">
        <v>37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186" t="s">
        <v>38</v>
      </c>
      <c r="P30" s="186"/>
      <c r="Q30" s="66" t="s">
        <v>20</v>
      </c>
      <c r="R30" s="67" t="s">
        <v>20</v>
      </c>
      <c r="S30" s="68" t="s">
        <v>20</v>
      </c>
      <c r="T30" s="97" t="s">
        <v>20</v>
      </c>
      <c r="U30" s="68" t="s">
        <v>20</v>
      </c>
      <c r="V30" s="69" t="s">
        <v>20</v>
      </c>
    </row>
    <row r="31" spans="1:22" x14ac:dyDescent="0.25">
      <c r="A31" s="205" t="s">
        <v>39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186" t="s">
        <v>40</v>
      </c>
      <c r="P31" s="186"/>
      <c r="Q31" s="66" t="s">
        <v>20</v>
      </c>
      <c r="R31" s="67" t="s">
        <v>20</v>
      </c>
      <c r="S31" s="68" t="s">
        <v>20</v>
      </c>
      <c r="T31" s="97" t="s">
        <v>20</v>
      </c>
      <c r="U31" s="68" t="s">
        <v>20</v>
      </c>
      <c r="V31" s="69" t="s">
        <v>20</v>
      </c>
    </row>
    <row r="32" spans="1:22" ht="38.25" customHeight="1" x14ac:dyDescent="0.25">
      <c r="A32" s="209" t="s">
        <v>264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4" t="s">
        <v>5</v>
      </c>
      <c r="P32" s="204"/>
      <c r="Q32" s="217">
        <v>123120000</v>
      </c>
      <c r="R32" s="218">
        <v>319098000</v>
      </c>
      <c r="S32" s="219">
        <v>-440996103.75</v>
      </c>
      <c r="T32" s="220">
        <v>1221896.25</v>
      </c>
      <c r="U32" s="221" t="s">
        <v>20</v>
      </c>
      <c r="V32" s="222">
        <v>1221896.25</v>
      </c>
    </row>
    <row r="33" spans="1:22" x14ac:dyDescent="0.25">
      <c r="A33" s="201" t="s">
        <v>41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4" t="s">
        <v>7</v>
      </c>
      <c r="P33" s="204"/>
      <c r="Q33" s="62">
        <v>123120000</v>
      </c>
      <c r="R33" s="63">
        <v>165081800</v>
      </c>
      <c r="S33" s="82">
        <v>-239262999.68000001</v>
      </c>
      <c r="T33" s="64">
        <v>48938800.32</v>
      </c>
      <c r="U33" s="97" t="s">
        <v>20</v>
      </c>
      <c r="V33" s="65">
        <v>48938800.32</v>
      </c>
    </row>
    <row r="34" spans="1:22" x14ac:dyDescent="0.25">
      <c r="A34" s="205" t="s">
        <v>25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8" t="s">
        <v>8</v>
      </c>
      <c r="P34" s="208"/>
      <c r="Q34" s="77" t="s">
        <v>20</v>
      </c>
      <c r="R34" s="78" t="s">
        <v>20</v>
      </c>
      <c r="S34" s="79" t="s">
        <v>20</v>
      </c>
      <c r="T34" s="80" t="s">
        <v>20</v>
      </c>
      <c r="U34" s="79" t="s">
        <v>20</v>
      </c>
      <c r="V34" s="81" t="s">
        <v>20</v>
      </c>
    </row>
    <row r="35" spans="1:22" x14ac:dyDescent="0.25">
      <c r="A35" s="201" t="s">
        <v>257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4" t="s">
        <v>42</v>
      </c>
      <c r="P35" s="204"/>
      <c r="Q35" s="70">
        <v>123120000</v>
      </c>
      <c r="R35" s="71">
        <v>165081800</v>
      </c>
      <c r="S35" s="83">
        <v>-239262999.68000001</v>
      </c>
      <c r="T35" s="72">
        <v>48938800.32</v>
      </c>
      <c r="U35" s="96" t="s">
        <v>20</v>
      </c>
      <c r="V35" s="73">
        <v>48938800.32</v>
      </c>
    </row>
    <row r="36" spans="1:22" x14ac:dyDescent="0.25">
      <c r="A36" s="205" t="s">
        <v>254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8" t="s">
        <v>43</v>
      </c>
      <c r="P36" s="208"/>
      <c r="Q36" s="77" t="s">
        <v>20</v>
      </c>
      <c r="R36" s="78" t="s">
        <v>20</v>
      </c>
      <c r="S36" s="79" t="s">
        <v>20</v>
      </c>
      <c r="T36" s="80" t="s">
        <v>20</v>
      </c>
      <c r="U36" s="79" t="s">
        <v>20</v>
      </c>
      <c r="V36" s="81" t="s">
        <v>20</v>
      </c>
    </row>
    <row r="37" spans="1:22" x14ac:dyDescent="0.25">
      <c r="A37" s="205" t="s">
        <v>28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08" t="s">
        <v>44</v>
      </c>
      <c r="P37" s="208"/>
      <c r="Q37" s="106" t="s">
        <v>20</v>
      </c>
      <c r="R37" s="106" t="s">
        <v>20</v>
      </c>
      <c r="S37" s="79" t="s">
        <v>20</v>
      </c>
      <c r="T37" s="80" t="s">
        <v>20</v>
      </c>
      <c r="U37" s="79" t="s">
        <v>20</v>
      </c>
      <c r="V37" s="81" t="s">
        <v>20</v>
      </c>
    </row>
    <row r="38" spans="1:22" x14ac:dyDescent="0.25">
      <c r="A38" s="205" t="s">
        <v>30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186" t="s">
        <v>45</v>
      </c>
      <c r="P38" s="186"/>
      <c r="Q38" s="84" t="s">
        <v>20</v>
      </c>
      <c r="R38" s="84" t="s">
        <v>20</v>
      </c>
      <c r="S38" s="84" t="s">
        <v>20</v>
      </c>
      <c r="T38" s="84" t="s">
        <v>20</v>
      </c>
      <c r="U38" s="84" t="s">
        <v>20</v>
      </c>
      <c r="V38" s="85" t="s">
        <v>20</v>
      </c>
    </row>
    <row r="39" spans="1:22" ht="32.25" customHeight="1" x14ac:dyDescent="0.25">
      <c r="A39" s="201" t="s">
        <v>258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4" t="s">
        <v>46</v>
      </c>
      <c r="P39" s="204"/>
      <c r="Q39" s="86" t="s">
        <v>20</v>
      </c>
      <c r="R39" s="86" t="s">
        <v>20</v>
      </c>
      <c r="S39" s="86" t="s">
        <v>20</v>
      </c>
      <c r="T39" s="86" t="s">
        <v>20</v>
      </c>
      <c r="U39" s="86" t="s">
        <v>20</v>
      </c>
      <c r="V39" s="87" t="s">
        <v>20</v>
      </c>
    </row>
    <row r="40" spans="1:22" x14ac:dyDescent="0.25">
      <c r="A40" s="205" t="s">
        <v>259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86" t="s">
        <v>47</v>
      </c>
      <c r="P40" s="186"/>
      <c r="Q40" s="84" t="s">
        <v>20</v>
      </c>
      <c r="R40" s="84" t="s">
        <v>20</v>
      </c>
      <c r="S40" s="93">
        <v>-18507000</v>
      </c>
      <c r="T40" s="93">
        <v>-18507000</v>
      </c>
      <c r="U40" s="84" t="s">
        <v>20</v>
      </c>
      <c r="V40" s="107">
        <v>-18507000</v>
      </c>
    </row>
    <row r="41" spans="1:22" ht="39.75" customHeight="1" x14ac:dyDescent="0.25">
      <c r="A41" s="201" t="s">
        <v>260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4" t="s">
        <v>48</v>
      </c>
      <c r="P41" s="204"/>
      <c r="Q41" s="86" t="s">
        <v>20</v>
      </c>
      <c r="R41" s="86" t="s">
        <v>20</v>
      </c>
      <c r="S41" s="93">
        <v>-18507000</v>
      </c>
      <c r="T41" s="93">
        <v>-18507000</v>
      </c>
      <c r="U41" s="86" t="s">
        <v>20</v>
      </c>
      <c r="V41" s="107">
        <v>-18507000</v>
      </c>
    </row>
    <row r="42" spans="1:22" x14ac:dyDescent="0.25">
      <c r="A42" s="205" t="s">
        <v>35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8" t="s">
        <v>49</v>
      </c>
      <c r="P42" s="208"/>
      <c r="Q42" s="84" t="s">
        <v>20</v>
      </c>
      <c r="R42" s="84" t="s">
        <v>20</v>
      </c>
      <c r="S42" s="84" t="s">
        <v>20</v>
      </c>
      <c r="T42" s="84" t="s">
        <v>20</v>
      </c>
      <c r="U42" s="84" t="s">
        <v>20</v>
      </c>
      <c r="V42" s="85" t="s">
        <v>20</v>
      </c>
    </row>
    <row r="43" spans="1:22" x14ac:dyDescent="0.25">
      <c r="A43" s="205" t="s">
        <v>37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186" t="s">
        <v>50</v>
      </c>
      <c r="P43" s="186"/>
      <c r="Q43" s="84" t="s">
        <v>20</v>
      </c>
      <c r="R43" s="84" t="s">
        <v>20</v>
      </c>
      <c r="S43" s="84" t="s">
        <v>20</v>
      </c>
      <c r="T43" s="84" t="s">
        <v>20</v>
      </c>
      <c r="U43" s="84" t="s">
        <v>20</v>
      </c>
      <c r="V43" s="85" t="s">
        <v>20</v>
      </c>
    </row>
    <row r="44" spans="1:22" x14ac:dyDescent="0.25">
      <c r="A44" s="205" t="s">
        <v>39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8" t="s">
        <v>51</v>
      </c>
      <c r="P44" s="208"/>
      <c r="Q44" s="84" t="s">
        <v>20</v>
      </c>
      <c r="R44" s="84" t="s">
        <v>20</v>
      </c>
      <c r="S44" s="84" t="s">
        <v>20</v>
      </c>
      <c r="T44" s="84" t="s">
        <v>20</v>
      </c>
      <c r="U44" s="84" t="s">
        <v>20</v>
      </c>
      <c r="V44" s="85" t="s">
        <v>20</v>
      </c>
    </row>
    <row r="45" spans="1:22" ht="35.25" customHeight="1" thickBot="1" x14ac:dyDescent="0.3">
      <c r="A45" s="212" t="s">
        <v>265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 t="s">
        <v>9</v>
      </c>
      <c r="P45" s="214"/>
      <c r="Q45" s="88">
        <v>123120000</v>
      </c>
      <c r="R45" s="88">
        <v>165081800</v>
      </c>
      <c r="S45" s="108">
        <v>-257769999</v>
      </c>
      <c r="T45" s="88">
        <v>30432000</v>
      </c>
      <c r="U45" s="89" t="s">
        <v>20</v>
      </c>
      <c r="V45" s="90">
        <v>30432000</v>
      </c>
    </row>
    <row r="46" spans="1:2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x14ac:dyDescent="0.25">
      <c r="A48" s="57" t="s">
        <v>52</v>
      </c>
      <c r="B48" s="23"/>
      <c r="C48" s="23"/>
      <c r="D48" s="23"/>
      <c r="E48" s="23"/>
      <c r="F48" s="23"/>
      <c r="G48" s="23"/>
      <c r="H48" s="131" t="s">
        <v>149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23"/>
      <c r="T48" s="23"/>
      <c r="U48" s="23"/>
      <c r="V48" s="23"/>
    </row>
    <row r="49" spans="1:22" x14ac:dyDescent="0.25">
      <c r="A49" s="23"/>
      <c r="B49" s="23"/>
      <c r="C49" s="23"/>
      <c r="D49" s="23"/>
      <c r="E49" s="23"/>
      <c r="F49" s="23"/>
      <c r="G49" s="23"/>
      <c r="H49" s="211" t="s">
        <v>15</v>
      </c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3"/>
      <c r="T49" s="23"/>
      <c r="U49" s="23"/>
      <c r="V49" s="23"/>
    </row>
    <row r="50" spans="1:22" x14ac:dyDescent="0.25">
      <c r="A50" s="57" t="s">
        <v>150</v>
      </c>
      <c r="B50" s="23"/>
      <c r="C50" s="23"/>
      <c r="D50" s="23"/>
      <c r="E50" s="23"/>
      <c r="F50" s="23"/>
      <c r="G50" s="23"/>
      <c r="H50" s="131" t="s">
        <v>151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23"/>
      <c r="T50" s="23"/>
      <c r="U50" s="23"/>
      <c r="V50" s="23"/>
    </row>
    <row r="51" spans="1:22" x14ac:dyDescent="0.25">
      <c r="A51" s="23"/>
      <c r="B51" s="23"/>
      <c r="C51" s="23"/>
      <c r="D51" s="23"/>
      <c r="E51" s="23"/>
      <c r="F51" s="23"/>
      <c r="G51" s="23"/>
      <c r="H51" s="211" t="s">
        <v>15</v>
      </c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3"/>
      <c r="T51" s="23"/>
      <c r="U51" s="23"/>
      <c r="V51" s="23"/>
    </row>
    <row r="52" spans="1:22" x14ac:dyDescent="0.25">
      <c r="A52" s="23"/>
      <c r="B52" s="91" t="s">
        <v>152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mergeCells count="71">
    <mergeCell ref="H48:R48"/>
    <mergeCell ref="H49:R49"/>
    <mergeCell ref="H50:R50"/>
    <mergeCell ref="H51:R51"/>
    <mergeCell ref="A43:N43"/>
    <mergeCell ref="O43:P43"/>
    <mergeCell ref="A44:N44"/>
    <mergeCell ref="O44:P44"/>
    <mergeCell ref="A45:N45"/>
    <mergeCell ref="O45:P45"/>
    <mergeCell ref="A40:N40"/>
    <mergeCell ref="O40:P40"/>
    <mergeCell ref="A41:N41"/>
    <mergeCell ref="O41:P41"/>
    <mergeCell ref="A42:N42"/>
    <mergeCell ref="O42:P42"/>
    <mergeCell ref="A38:N38"/>
    <mergeCell ref="O38:P38"/>
    <mergeCell ref="A39:N39"/>
    <mergeCell ref="O39:P39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2020-11-05T07:33:41Z</dcterms:modified>
</cp:coreProperties>
</file>