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40" windowWidth="19200" windowHeight="12180" activeTab="1"/>
  </bookViews>
  <sheets>
    <sheet name="Ф1" sheetId="1" r:id="rId1"/>
    <sheet name="Ф2" sheetId="2" r:id="rId2"/>
  </sheets>
  <definedNames/>
  <calcPr fullCalcOnLoad="1"/>
</workbook>
</file>

<file path=xl/sharedStrings.xml><?xml version="1.0" encoding="utf-8"?>
<sst xmlns="http://schemas.openxmlformats.org/spreadsheetml/2006/main" count="191" uniqueCount="164">
  <si>
    <t>Приложение 7</t>
  </si>
  <si>
    <t>к Инструкции о перечне, формах и сроках предоставления финансовой отчетности финансовыми организциями и акционерным обществом "Банк Развития Казахстана"</t>
  </si>
  <si>
    <t>Форма №1</t>
  </si>
  <si>
    <t>Бухгалтерский баланс</t>
  </si>
  <si>
    <t xml:space="preserve">          (полное 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</si>
  <si>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</si>
  <si>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</si>
  <si>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</si>
  <si>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</si>
  <si>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</si>
  <si>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</si>
  <si>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</si>
  <si>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</si>
  <si>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</si>
  <si>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Производные инструменты 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</si>
  <si>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</si>
  <si>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</si>
  <si>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Комиссионные вознаграждения</t>
  </si>
  <si>
    <t>из них:</t>
  </si>
  <si>
    <t>от пенсионных активов</t>
  </si>
  <si>
    <t>7.1</t>
  </si>
  <si>
    <t>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</si>
  <si>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</si>
  <si>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</si>
  <si>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Операция "обратное РЕПО"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</si>
  <si>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</si>
  <si>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</si>
  <si>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</si>
  <si>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</si>
  <si>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</si>
  <si>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</si>
  <si>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</si>
  <si>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</si>
  <si>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активы (за вычетом амортизации и убытков от обесценения)</t>
  </si>
  <si>
    <t>Текущие налоговые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</si>
  <si>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</si>
  <si>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</si>
  <si>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</si>
  <si>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</si>
  <si>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 xml:space="preserve">Вклады привлеченные </t>
  </si>
  <si>
    <t>Производные инструменты</t>
  </si>
  <si>
    <t>Выпущенные долговые ценные бумаги</t>
  </si>
  <si>
    <t>Операция "РЕПО"</t>
  </si>
  <si>
    <t>Полученные займы</t>
  </si>
  <si>
    <t>Кредиторская задолженность</t>
  </si>
  <si>
    <t>Резервы</t>
  </si>
  <si>
    <t>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</si>
  <si>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</si>
  <si>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</si>
  <si>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</si>
  <si>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</si>
  <si>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</si>
  <si>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</si>
  <si>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</si>
  <si>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</si>
  <si>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</si>
  <si>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</si>
  <si>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36.1</t>
  </si>
  <si>
    <t>привилегированные акции</t>
  </si>
  <si>
    <t>36.2</t>
  </si>
  <si>
    <t>Премии (дополнительно оплаченный капитал)</t>
  </si>
  <si>
    <t>Изъятый капитал</t>
  </si>
  <si>
    <t>Резервный капитал</t>
  </si>
  <si>
    <t>Резерв для обеспечения финансовой устойчивости</t>
  </si>
  <si>
    <t>Прочие резервы</t>
  </si>
  <si>
    <t>Нерапределенная прибыль (непокрытый убыток)</t>
  </si>
  <si>
    <t>в том числе:</t>
  </si>
  <si>
    <t>предыдущих лет</t>
  </si>
  <si>
    <t>42.1</t>
  </si>
  <si>
    <t>отчетного периода</t>
  </si>
  <si>
    <t>42.2</t>
  </si>
  <si>
    <t>Доля меньшинства</t>
  </si>
  <si>
    <t>Итого капитал</t>
  </si>
  <si>
    <t>Итого капитал и обязательства (стр.35+стр.44)</t>
  </si>
  <si>
    <t>Статья "Доля меньшинства" заполняется при составлении консолидированной финансовой отчетности.</t>
  </si>
  <si>
    <t>Первый руководитель</t>
  </si>
  <si>
    <t xml:space="preserve">(на период его отсутствия - лицо, его </t>
  </si>
  <si>
    <t>замещающее)</t>
  </si>
  <si>
    <t>____________</t>
  </si>
  <si>
    <t>дата</t>
  </si>
  <si>
    <t>___________</t>
  </si>
  <si>
    <t>Главный бухгалтер</t>
  </si>
  <si>
    <t>Исполнитель</t>
  </si>
  <si>
    <t>Телефон</t>
  </si>
  <si>
    <t>Место для печати</t>
  </si>
  <si>
    <t>Сейлханов.Б.А.</t>
  </si>
  <si>
    <t>Абсадыкова К.С.</t>
  </si>
  <si>
    <t>Болсуновская Ж.В.</t>
  </si>
  <si>
    <t>АО ООИУПА Жетысу</t>
  </si>
  <si>
    <t xml:space="preserve">         по состоянию на «01» января 2014 года</t>
  </si>
  <si>
    <t>Приложение 8</t>
  </si>
  <si>
    <t>Форма №2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</si>
  <si>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</si>
  <si>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</si>
  <si>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</si>
  <si>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</si>
  <si>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 от осуществления банковской и иной деятельности, не связанные с получением вознаграждения</t>
  </si>
  <si>
    <t>Доходы (расходы) по финансовым активам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</si>
  <si>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</si>
  <si>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</si>
  <si>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</si>
  <si>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</si>
  <si>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</si>
  <si>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Расходы, связанные с выплатой вознаграждения</t>
  </si>
  <si>
    <t>Комиссионные расходы</t>
  </si>
  <si>
    <t>Операционные расходы</t>
  </si>
  <si>
    <t>Расходы от реализации или безвозмездной передачи активов</t>
  </si>
  <si>
    <t>Прочие расходы</t>
  </si>
  <si>
    <t>на возмещение разницы между показателем номинальной доходности и минимальным значением доходности</t>
  </si>
  <si>
    <t>Прибыль (убыток) от прекращенной деятельности</t>
  </si>
  <si>
    <t>За аналогичный отчетный период предыдущего года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</si>
  <si>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</si>
  <si>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</si>
  <si>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</si>
  <si>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</si>
  <si>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</si>
  <si>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</si>
  <si>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</si>
  <si>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>Прочие доходы, связанные с получением вознаграждения</t>
  </si>
  <si>
    <t xml:space="preserve">    от пенсионных активов          </t>
  </si>
  <si>
    <t xml:space="preserve">    от инвестиционного дохода/убытка по пенсионным активам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</si>
  <si>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</si>
  <si>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</si>
  <si>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</si>
  <si>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</si>
  <si>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</si>
  <si>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>Прочие доходы от банковской и иной деятельности, не связанные с получением вознаграждения</t>
  </si>
  <si>
    <t xml:space="preserve">в том числе:  </t>
  </si>
  <si>
    <t xml:space="preserve">   доходы (расходы) от купли/продажи финансовых активов (нетто)</t>
  </si>
  <si>
    <t xml:space="preserve">  доходы (расходы) от изменения стоимости финансовых активов, оцениваемых по справедливой стоимости изменения которой отражаются</t>
  </si>
  <si>
    <t>Итого доходов (сумма строк с 1 по 11)</t>
  </si>
  <si>
    <t xml:space="preserve">   по привлеченным вкладам</t>
  </si>
  <si>
    <t xml:space="preserve">   по полученным займам</t>
  </si>
  <si>
    <t xml:space="preserve">   по полученной финансовой аренде</t>
  </si>
  <si>
    <t xml:space="preserve">   по выпущенным ценным бумагам</t>
  </si>
  <si>
    <t xml:space="preserve">   по операциям «РЕПО»</t>
  </si>
  <si>
    <t>Прочие расходы, связанные с выплатой вознаграждения</t>
  </si>
  <si>
    <t xml:space="preserve">   вознаграждение управляющему агенту</t>
  </si>
  <si>
    <t xml:space="preserve">   вознаграждение за кастодиальное обслуживание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</si>
  <si>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</si>
  <si>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</si>
  <si>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 xml:space="preserve">   расходы от осуществления клиринговых операций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</si>
  <si>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</si>
  <si>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</si>
  <si>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 xml:space="preserve">   расходы от осуществления инкассации</t>
  </si>
  <si>
    <t xml:space="preserve">   расходы на оплату труда и командировочные</t>
  </si>
  <si>
    <t xml:space="preserve">   амортизационные отчисления</t>
  </si>
  <si>
    <t xml:space="preserve">   расходы на материалы</t>
  </si>
  <si>
    <t xml:space="preserve">   расходы по выплате налогов и других обязательных платежей в бюджет, за исключением корпоративного подоходного налога.</t>
  </si>
  <si>
    <t>Итого расходов (сумма строк с 13 по 20)</t>
  </si>
  <si>
    <t>Прибыль (убыток) до отчисления в резервы (провизии)</t>
  </si>
  <si>
    <t>21-1</t>
  </si>
  <si>
    <t>Резервы (восстановление резервов) на возможные потери по операциям в том числе, на возмещение разницы между показателем номинальной доходности и минимальным значением доходности</t>
  </si>
  <si>
    <t>21-2</t>
  </si>
  <si>
    <t>Итого чистая прибыль (убыток) до налога на прибыль (стр.12-стр.21-21.2)</t>
  </si>
  <si>
    <t>Корпоротивный подоходный налог</t>
  </si>
  <si>
    <t>Чистая прибыль (убыток) после уплаты корпоративного подоходного налога (стр.22--стр.23)</t>
  </si>
  <si>
    <t>Итого чистая прибыль (убыток) за период (стр.24+/- стр.25-стр.26)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</si>
  <si>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</si>
  <si>
    <t>Руководитель _____________________</t>
  </si>
  <si>
    <t>дата __________________</t>
  </si>
  <si>
    <t>Главный бухгалтер      _____________________</t>
  </si>
  <si>
    <t xml:space="preserve">Исполнитель                 ______________________  </t>
  </si>
  <si>
    <t>Место печати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</si>
</sst>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52" applyFont="1">
      <alignment/>
      <protection/>
    </xf>
    <xf numFmtId="0" fontId="3" fillId="0" borderId="0" xfId="52" applyFont="1" applyFill="1" applyAlignment="1">
      <alignment wrapText="1"/>
      <protection/>
    </xf>
    <xf numFmtId="0" fontId="4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horizontal="right" vertical="center"/>
      <protection/>
    </xf>
    <xf numFmtId="0" fontId="2" fillId="0" borderId="0" xfId="52" applyFont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52" applyFont="1" applyFill="1" applyAlignment="1">
      <alignment horizontal="center" vertical="center"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52" applyFont="1" applyFill="1" applyAlignment="1">
      <alignment horizontal="right" wrapText="1"/>
      <protection/>
    </xf>
    <xf numFmtId="0" fontId="4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right" vertical="center"/>
      <protection/>
    </xf>
    <xf numFmtId="0" fontId="4" fillId="0" borderId="0" xfId="52" applyFont="1" applyFill="1" applyAlignment="1">
      <alignment vertical="center"/>
      <protection/>
    </xf>
    <xf numFmtId="0" fontId="22" fillId="0" borderId="10" xfId="53" applyFont="1" applyFill="1" applyBorder="1" applyAlignment="1" applyProtection="1">
      <alignment horizontal="center" vertical="center" wrapText="1"/>
      <protection locked="0"/>
    </xf>
    <xf numFmtId="0" fontId="23" fillId="0" borderId="10" xfId="53" applyFont="1" applyFill="1" applyBorder="1" applyAlignment="1" applyProtection="1">
      <alignment horizontal="center"/>
      <protection locked="0"/>
    </xf>
    <xf numFmtId="0" fontId="23" fillId="0" borderId="10" xfId="53" applyFont="1" applyFill="1" applyBorder="1" applyAlignment="1" applyProtection="1">
      <alignment vertical="top" wrapText="1"/>
      <protection/>
    </xf>
    <xf numFmtId="0" fontId="23" fillId="0" borderId="11" xfId="53" applyFont="1" applyFill="1" applyBorder="1" applyAlignment="1" applyProtection="1">
      <alignment horizontal="center" vertical="top" wrapText="1"/>
      <protection locked="0"/>
    </xf>
    <xf numFmtId="3" fontId="22" fillId="0" borderId="10" xfId="63" applyNumberFormat="1" applyFont="1" applyFill="1" applyBorder="1" applyAlignment="1" applyProtection="1">
      <alignment/>
      <protection locked="0"/>
    </xf>
    <xf numFmtId="0" fontId="23" fillId="0" borderId="12" xfId="53" applyFont="1" applyFill="1" applyBorder="1" applyAlignment="1" applyProtection="1">
      <alignment vertical="top" wrapText="1"/>
      <protection/>
    </xf>
    <xf numFmtId="0" fontId="23" fillId="0" borderId="13" xfId="53" applyFont="1" applyFill="1" applyBorder="1" applyAlignment="1" applyProtection="1">
      <alignment horizontal="center" vertical="top" wrapText="1"/>
      <protection locked="0"/>
    </xf>
    <xf numFmtId="3" fontId="23" fillId="0" borderId="10" xfId="63" applyNumberFormat="1" applyFont="1" applyFill="1" applyBorder="1" applyAlignment="1" applyProtection="1">
      <alignment/>
      <protection locked="0"/>
    </xf>
    <xf numFmtId="0" fontId="23" fillId="0" borderId="12" xfId="53" applyFont="1" applyFill="1" applyBorder="1" applyAlignment="1" applyProtection="1">
      <alignment horizontal="justify" vertical="top" wrapText="1"/>
      <protection/>
    </xf>
    <xf numFmtId="0" fontId="22" fillId="0" borderId="12" xfId="53" applyFont="1" applyFill="1" applyBorder="1" applyAlignment="1" applyProtection="1">
      <alignment vertical="top" wrapText="1"/>
      <protection/>
    </xf>
    <xf numFmtId="49" fontId="23" fillId="0" borderId="13" xfId="53" applyNumberFormat="1" applyFont="1" applyFill="1" applyBorder="1" applyAlignment="1" applyProtection="1">
      <alignment horizontal="center" vertical="top" wrapText="1"/>
      <protection locked="0"/>
    </xf>
    <xf numFmtId="0" fontId="23" fillId="0" borderId="10" xfId="53" applyFont="1" applyFill="1" applyBorder="1" applyAlignment="1" applyProtection="1">
      <alignment horizontal="center" vertical="top" wrapText="1"/>
      <protection locked="0"/>
    </xf>
    <xf numFmtId="0" fontId="23" fillId="0" borderId="0" xfId="53" applyFont="1" applyFill="1" applyAlignment="1" applyProtection="1">
      <alignment horizontal="center"/>
      <protection locked="0"/>
    </xf>
    <xf numFmtId="0" fontId="22" fillId="0" borderId="10" xfId="53" applyFont="1" applyFill="1" applyBorder="1" applyAlignment="1" applyProtection="1">
      <alignment vertical="top" wrapText="1"/>
      <protection/>
    </xf>
    <xf numFmtId="49" fontId="23" fillId="0" borderId="10" xfId="53" applyNumberFormat="1" applyFont="1" applyFill="1" applyBorder="1" applyAlignment="1" applyProtection="1">
      <alignment horizontal="center"/>
      <protection locked="0"/>
    </xf>
    <xf numFmtId="0" fontId="22" fillId="0" borderId="10" xfId="53" applyFont="1" applyFill="1" applyBorder="1" applyAlignment="1" applyProtection="1">
      <alignment horizontal="center"/>
      <protection locked="0"/>
    </xf>
    <xf numFmtId="0" fontId="23" fillId="0" borderId="0" xfId="53" applyFont="1" applyFill="1" applyProtection="1">
      <alignment/>
      <protection locked="0"/>
    </xf>
    <xf numFmtId="0" fontId="23" fillId="0" borderId="0" xfId="53" applyFont="1" applyFill="1" applyAlignment="1" applyProtection="1">
      <alignment horizontal="left" wrapText="1"/>
      <protection locked="0"/>
    </xf>
    <xf numFmtId="49" fontId="23" fillId="0" borderId="0" xfId="54" applyNumberFormat="1" applyFont="1" applyFill="1" applyProtection="1">
      <alignment/>
      <protection locked="0"/>
    </xf>
    <xf numFmtId="0" fontId="23" fillId="0" borderId="0" xfId="53" applyFont="1" applyFill="1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I0000709" xfId="53"/>
    <cellStyle name="Обычный_Приложения к Правилам по ИК_ру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I0000709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29">
      <selection activeCell="C41" sqref="C41"/>
    </sheetView>
  </sheetViews>
  <sheetFormatPr defaultColWidth="9.140625" defaultRowHeight="15"/>
  <cols>
    <col min="1" max="1" width="40.421875" style="1" customWidth="1"/>
    <col min="2" max="2" width="12.57421875" style="1" customWidth="1"/>
    <col min="3" max="3" width="14.140625" style="1" customWidth="1"/>
    <col min="4" max="4" width="14.57421875" style="1" customWidth="1"/>
    <col min="5" max="16384" width="9.140625" style="1" customWidth="1"/>
  </cols>
  <sheetData>
    <row r="1" spans="3:5" ht="12.75">
      <c r="C1" s="17" t="s">
        <v>0</v>
      </c>
      <c r="D1" s="17"/>
      <c r="E1" s="2"/>
    </row>
    <row r="2" spans="1:5" ht="53.25" customHeight="1">
      <c r="A2" s="3"/>
      <c r="B2" s="18" t="s">
        <v>1</v>
      </c>
      <c r="C2" s="18"/>
      <c r="D2" s="18"/>
      <c r="E2" s="4"/>
    </row>
    <row r="3" spans="1:5" ht="12.75">
      <c r="A3" s="19"/>
      <c r="B3" s="19"/>
      <c r="C3" s="19"/>
      <c r="D3" s="19"/>
      <c r="E3" s="19"/>
    </row>
    <row r="4" spans="1:5" ht="12.75">
      <c r="A4" s="5"/>
      <c r="B4" s="5"/>
      <c r="C4" s="20" t="s">
        <v>2</v>
      </c>
      <c r="D4" s="20"/>
      <c r="E4" s="6"/>
    </row>
    <row r="5" spans="1:5" ht="12.75">
      <c r="A5" s="5"/>
      <c r="B5" s="5"/>
      <c r="C5" s="5"/>
      <c r="D5" s="5"/>
      <c r="E5" s="5"/>
    </row>
    <row r="6" spans="1:5" ht="12.75">
      <c r="A6" s="15" t="s">
        <v>3</v>
      </c>
      <c r="B6" s="15"/>
      <c r="C6" s="15"/>
      <c r="D6" s="15"/>
      <c r="E6" s="15"/>
    </row>
    <row r="7" spans="1:5" ht="12.75">
      <c r="A7" s="15" t="s">
        <v>88</v>
      </c>
      <c r="B7" s="15"/>
      <c r="C7" s="15"/>
      <c r="D7" s="15"/>
      <c r="E7" s="3"/>
    </row>
    <row r="8" spans="1:5" ht="12.75">
      <c r="A8" s="15" t="s">
        <v>4</v>
      </c>
      <c r="B8" s="15"/>
      <c r="C8" s="15"/>
      <c r="D8" s="15"/>
      <c r="E8" s="3"/>
    </row>
    <row r="9" spans="1:5" ht="12.75">
      <c r="A9" s="15" t="s">
        <v>89</v>
      </c>
      <c r="B9" s="15"/>
      <c r="C9" s="15"/>
      <c r="D9" s="15"/>
      <c r="E9" s="3"/>
    </row>
    <row r="10" spans="1:5" ht="12.75">
      <c r="A10" s="7"/>
      <c r="B10" s="3"/>
      <c r="C10" s="3"/>
      <c r="D10" s="3"/>
      <c r="E10" s="3"/>
    </row>
    <row r="11" spans="1:5" ht="12.75">
      <c r="A11" s="7"/>
      <c r="B11" s="3"/>
      <c r="C11" s="3"/>
      <c r="D11" s="8" t="s">
        <v>5</v>
      </c>
      <c r="E11" s="3"/>
    </row>
    <row r="12" spans="1:4" ht="38.25">
      <c r="A12" s="9" t="s">
        <v>6</v>
      </c>
      <c r="B12" s="9" t="s">
        <v>7</v>
      </c>
      <c r="C12" s="9" t="s">
        <v>8</v>
      </c>
      <c r="D12" s="9" t="s">
        <v>9</v>
      </c>
    </row>
    <row r="13" spans="1:4" ht="12.75">
      <c r="A13" s="9">
        <v>1</v>
      </c>
      <c r="B13" s="10">
        <v>2</v>
      </c>
      <c r="C13" s="9">
        <v>3</v>
      </c>
      <c r="D13" s="9">
        <v>4</v>
      </c>
    </row>
    <row r="14" spans="1:4" ht="12.75">
      <c r="A14" s="11" t="s">
        <v>10</v>
      </c>
      <c r="B14" s="10"/>
      <c r="C14" s="9"/>
      <c r="D14" s="9"/>
    </row>
    <row r="15" spans="1:4" ht="25.5">
      <c r="A15" s="11" t="s">
        <v>11</v>
      </c>
      <c r="B15" s="10">
        <v>1</v>
      </c>
      <c r="C15" s="9">
        <v>3535685</v>
      </c>
      <c r="D15" s="9">
        <v>288084</v>
      </c>
    </row>
    <row r="16" spans="1:4" ht="12.75">
      <c r="A16" s="11" t="s">
        <v>12</v>
      </c>
      <c r="B16" s="10">
        <v>2</v>
      </c>
      <c r="C16" s="9"/>
      <c r="D16" s="9"/>
    </row>
    <row r="17" spans="1:4" ht="44.25" customHeight="1">
      <c r="A17" s="11" t="s">
        <v>13</v>
      </c>
      <c r="B17" s="10">
        <v>3</v>
      </c>
      <c r="C17" s="9"/>
      <c r="D17" s="9"/>
    </row>
    <row r="18" spans="1:4" ht="12.75">
      <c r="A18" s="11" t="s">
        <v>14</v>
      </c>
      <c r="B18" s="10">
        <v>4</v>
      </c>
      <c r="C18" s="9"/>
      <c r="D18" s="9"/>
    </row>
    <row r="19" spans="1:4" ht="38.25">
      <c r="A19" s="11" t="s">
        <v>15</v>
      </c>
      <c r="B19" s="10">
        <v>5</v>
      </c>
      <c r="C19" s="9">
        <v>3068104</v>
      </c>
      <c r="D19" s="9">
        <v>3402837</v>
      </c>
    </row>
    <row r="20" spans="1:4" ht="12.75">
      <c r="A20" s="11" t="s">
        <v>16</v>
      </c>
      <c r="B20" s="10">
        <v>6</v>
      </c>
      <c r="C20" s="9">
        <v>1360</v>
      </c>
      <c r="D20" s="9">
        <v>2023</v>
      </c>
    </row>
    <row r="21" spans="1:4" ht="12.75">
      <c r="A21" s="11" t="s">
        <v>17</v>
      </c>
      <c r="B21" s="10">
        <v>7</v>
      </c>
      <c r="C21" s="9">
        <v>0</v>
      </c>
      <c r="D21" s="9">
        <v>74762</v>
      </c>
    </row>
    <row r="22" spans="1:4" ht="12.75">
      <c r="A22" s="11" t="s">
        <v>18</v>
      </c>
      <c r="B22" s="10"/>
      <c r="C22" s="9"/>
      <c r="D22" s="9"/>
    </row>
    <row r="23" spans="1:4" ht="12.75">
      <c r="A23" s="11" t="s">
        <v>19</v>
      </c>
      <c r="B23" s="12" t="s">
        <v>20</v>
      </c>
      <c r="C23" s="9"/>
      <c r="D23" s="9"/>
    </row>
    <row r="24" spans="1:4" ht="25.5">
      <c r="A24" s="11" t="s">
        <v>21</v>
      </c>
      <c r="B24" s="12" t="s">
        <v>22</v>
      </c>
      <c r="C24" s="13">
        <v>0</v>
      </c>
      <c r="D24" s="13">
        <v>774762</v>
      </c>
    </row>
    <row r="25" spans="1:4" ht="38.25">
      <c r="A25" s="11" t="s">
        <v>23</v>
      </c>
      <c r="B25" s="10">
        <v>8</v>
      </c>
      <c r="C25" s="13">
        <v>0</v>
      </c>
      <c r="D25" s="13">
        <v>0</v>
      </c>
    </row>
    <row r="26" spans="1:4" ht="12.75">
      <c r="A26" s="11" t="s">
        <v>24</v>
      </c>
      <c r="B26" s="10">
        <v>9</v>
      </c>
      <c r="C26" s="13">
        <v>0</v>
      </c>
      <c r="D26" s="13"/>
    </row>
    <row r="27" spans="1:4" ht="25.5">
      <c r="A27" s="11" t="s">
        <v>25</v>
      </c>
      <c r="B27" s="10">
        <v>10</v>
      </c>
      <c r="C27" s="13"/>
      <c r="D27" s="13"/>
    </row>
    <row r="28" spans="1:4" ht="25.5">
      <c r="A28" s="11" t="s">
        <v>26</v>
      </c>
      <c r="B28" s="10">
        <v>11</v>
      </c>
      <c r="C28" s="13"/>
      <c r="D28" s="13"/>
    </row>
    <row r="29" spans="1:4" ht="25.5">
      <c r="A29" s="11" t="s">
        <v>27</v>
      </c>
      <c r="B29" s="10">
        <v>12</v>
      </c>
      <c r="C29" s="13"/>
      <c r="D29" s="13"/>
    </row>
    <row r="30" spans="1:4" ht="12.75">
      <c r="A30" s="11" t="s">
        <v>28</v>
      </c>
      <c r="B30" s="10">
        <v>13</v>
      </c>
      <c r="C30" s="13"/>
      <c r="D30" s="13"/>
    </row>
    <row r="31" spans="1:4" ht="25.5">
      <c r="A31" s="11" t="s">
        <v>29</v>
      </c>
      <c r="B31" s="10">
        <v>14</v>
      </c>
      <c r="C31" s="13"/>
      <c r="D31" s="13"/>
    </row>
    <row r="32" spans="1:4" ht="12.75">
      <c r="A32" s="11" t="s">
        <v>30</v>
      </c>
      <c r="B32" s="10">
        <v>15</v>
      </c>
      <c r="C32" s="13">
        <v>555</v>
      </c>
      <c r="D32" s="13">
        <v>1004</v>
      </c>
    </row>
    <row r="33" spans="1:4" ht="25.5">
      <c r="A33" s="11" t="s">
        <v>31</v>
      </c>
      <c r="B33" s="10">
        <v>16</v>
      </c>
      <c r="C33" s="13"/>
      <c r="D33" s="13"/>
    </row>
    <row r="34" spans="1:4" ht="25.5">
      <c r="A34" s="11" t="s">
        <v>32</v>
      </c>
      <c r="B34" s="10">
        <v>17</v>
      </c>
      <c r="C34" s="13">
        <v>10211</v>
      </c>
      <c r="D34" s="13">
        <v>12778</v>
      </c>
    </row>
    <row r="35" spans="1:4" ht="25.5">
      <c r="A35" s="11" t="s">
        <v>33</v>
      </c>
      <c r="B35" s="10">
        <v>18</v>
      </c>
      <c r="C35" s="13">
        <v>5487</v>
      </c>
      <c r="D35" s="13">
        <v>10195</v>
      </c>
    </row>
    <row r="36" spans="1:4" ht="12.75">
      <c r="A36" s="11" t="s">
        <v>34</v>
      </c>
      <c r="B36" s="10">
        <v>19</v>
      </c>
      <c r="C36" s="13">
        <v>197270</v>
      </c>
      <c r="D36" s="13">
        <v>202373</v>
      </c>
    </row>
    <row r="37" spans="1:4" ht="12.75">
      <c r="A37" s="11" t="s">
        <v>35</v>
      </c>
      <c r="B37" s="10">
        <v>20</v>
      </c>
      <c r="C37" s="13">
        <v>2856</v>
      </c>
      <c r="D37" s="13">
        <v>2424</v>
      </c>
    </row>
    <row r="38" spans="1:4" ht="12.75">
      <c r="A38" s="11" t="s">
        <v>36</v>
      </c>
      <c r="B38" s="10">
        <v>21</v>
      </c>
      <c r="C38" s="13"/>
      <c r="D38" s="13"/>
    </row>
    <row r="39" spans="1:4" ht="12.75">
      <c r="A39" s="11"/>
      <c r="B39" s="13"/>
      <c r="C39" s="13"/>
      <c r="D39" s="13"/>
    </row>
    <row r="40" spans="1:4" ht="12.75">
      <c r="A40" s="11" t="s">
        <v>37</v>
      </c>
      <c r="B40" s="10">
        <v>22</v>
      </c>
      <c r="C40" s="13">
        <v>6821528</v>
      </c>
      <c r="D40" s="13">
        <v>3996480</v>
      </c>
    </row>
    <row r="41" spans="1:4" ht="12.75">
      <c r="A41" s="11"/>
      <c r="B41" s="13"/>
      <c r="C41" s="13"/>
      <c r="D41" s="13"/>
    </row>
    <row r="42" spans="1:4" ht="12.75">
      <c r="A42" s="11" t="s">
        <v>38</v>
      </c>
      <c r="B42" s="13"/>
      <c r="C42" s="13"/>
      <c r="D42" s="13"/>
    </row>
    <row r="43" spans="1:4" ht="12.75">
      <c r="A43" s="11" t="s">
        <v>39</v>
      </c>
      <c r="B43" s="10">
        <v>23</v>
      </c>
      <c r="C43" s="13"/>
      <c r="D43" s="13"/>
    </row>
    <row r="44" spans="1:4" ht="12.75">
      <c r="A44" s="11" t="s">
        <v>40</v>
      </c>
      <c r="B44" s="10">
        <v>24</v>
      </c>
      <c r="C44" s="13"/>
      <c r="D44" s="13"/>
    </row>
    <row r="45" spans="1:4" ht="12.75">
      <c r="A45" s="11" t="s">
        <v>41</v>
      </c>
      <c r="B45" s="10">
        <v>25</v>
      </c>
      <c r="C45" s="13"/>
      <c r="D45" s="13"/>
    </row>
    <row r="46" spans="1:4" ht="12.75">
      <c r="A46" s="11" t="s">
        <v>42</v>
      </c>
      <c r="B46" s="10">
        <v>26</v>
      </c>
      <c r="C46" s="13"/>
      <c r="D46" s="13"/>
    </row>
    <row r="47" spans="1:4" ht="12.75">
      <c r="A47" s="11" t="s">
        <v>43</v>
      </c>
      <c r="B47" s="10">
        <v>27</v>
      </c>
      <c r="C47" s="13"/>
      <c r="D47" s="13"/>
    </row>
    <row r="48" spans="1:4" ht="12.75">
      <c r="A48" s="11" t="s">
        <v>44</v>
      </c>
      <c r="B48" s="10">
        <v>28</v>
      </c>
      <c r="C48" s="13">
        <v>12674</v>
      </c>
      <c r="D48" s="13">
        <v>2372</v>
      </c>
    </row>
    <row r="49" spans="1:4" ht="12.75">
      <c r="A49" s="11" t="s">
        <v>45</v>
      </c>
      <c r="B49" s="10">
        <v>29</v>
      </c>
      <c r="C49" s="13">
        <v>0</v>
      </c>
      <c r="D49" s="13">
        <v>11269</v>
      </c>
    </row>
    <row r="50" spans="1:4" ht="12.75">
      <c r="A50" s="11" t="s">
        <v>18</v>
      </c>
      <c r="B50" s="10"/>
      <c r="C50" s="13"/>
      <c r="D50" s="13"/>
    </row>
    <row r="51" spans="1:4" ht="38.25">
      <c r="A51" s="11" t="s">
        <v>46</v>
      </c>
      <c r="B51" s="12" t="s">
        <v>47</v>
      </c>
      <c r="C51" s="13">
        <v>0</v>
      </c>
      <c r="D51" s="13"/>
    </row>
    <row r="52" spans="1:4" ht="25.5">
      <c r="A52" s="11" t="s">
        <v>48</v>
      </c>
      <c r="B52" s="10">
        <v>30</v>
      </c>
      <c r="C52" s="13"/>
      <c r="D52" s="13"/>
    </row>
    <row r="53" spans="1:4" ht="12.75">
      <c r="A53" s="11" t="s">
        <v>49</v>
      </c>
      <c r="B53" s="10">
        <v>31</v>
      </c>
      <c r="C53" s="13"/>
      <c r="D53" s="13"/>
    </row>
    <row r="54" spans="1:4" ht="12.75">
      <c r="A54" s="11" t="s">
        <v>50</v>
      </c>
      <c r="B54" s="10">
        <v>32</v>
      </c>
      <c r="C54" s="13"/>
      <c r="D54" s="13"/>
    </row>
    <row r="55" spans="1:4" ht="12.75">
      <c r="A55" s="11" t="s">
        <v>51</v>
      </c>
      <c r="B55" s="10">
        <v>33</v>
      </c>
      <c r="C55" s="13"/>
      <c r="D55" s="13"/>
    </row>
    <row r="56" spans="1:4" ht="12.75">
      <c r="A56" s="11" t="s">
        <v>52</v>
      </c>
      <c r="B56" s="10">
        <v>34</v>
      </c>
      <c r="C56" s="13">
        <v>1238450</v>
      </c>
      <c r="D56" s="13">
        <v>136320</v>
      </c>
    </row>
    <row r="57" spans="1:4" ht="12.75">
      <c r="A57" s="11"/>
      <c r="B57" s="10"/>
      <c r="C57" s="13"/>
      <c r="D57" s="13"/>
    </row>
    <row r="58" spans="1:4" ht="12.75">
      <c r="A58" s="11" t="s">
        <v>53</v>
      </c>
      <c r="B58" s="10">
        <v>35</v>
      </c>
      <c r="C58" s="13">
        <v>1251124</v>
      </c>
      <c r="D58" s="13">
        <v>149961</v>
      </c>
    </row>
    <row r="59" spans="1:4" ht="12.75">
      <c r="A59" s="11"/>
      <c r="B59" s="10"/>
      <c r="C59" s="13"/>
      <c r="D59" s="13"/>
    </row>
    <row r="60" spans="1:4" ht="12.75">
      <c r="A60" s="11" t="s">
        <v>54</v>
      </c>
      <c r="B60" s="10"/>
      <c r="C60" s="13"/>
      <c r="D60" s="13"/>
    </row>
    <row r="61" spans="1:4" ht="12.75">
      <c r="A61" s="11" t="s">
        <v>55</v>
      </c>
      <c r="B61" s="10">
        <v>36</v>
      </c>
      <c r="C61" s="13">
        <v>7970080</v>
      </c>
      <c r="D61" s="13">
        <v>7970080</v>
      </c>
    </row>
    <row r="62" spans="1:4" ht="12.75">
      <c r="A62" s="11" t="s">
        <v>18</v>
      </c>
      <c r="B62" s="10"/>
      <c r="C62" s="13"/>
      <c r="D62" s="13"/>
    </row>
    <row r="63" spans="1:4" ht="12.75">
      <c r="A63" s="11" t="s">
        <v>56</v>
      </c>
      <c r="B63" s="12" t="s">
        <v>57</v>
      </c>
      <c r="C63" s="13">
        <v>7970080</v>
      </c>
      <c r="D63" s="13">
        <v>7970080</v>
      </c>
    </row>
    <row r="64" spans="1:4" ht="12.75">
      <c r="A64" s="11" t="s">
        <v>58</v>
      </c>
      <c r="B64" s="12" t="s">
        <v>59</v>
      </c>
      <c r="C64" s="13"/>
      <c r="D64" s="13"/>
    </row>
    <row r="65" spans="1:4" ht="25.5">
      <c r="A65" s="11" t="s">
        <v>60</v>
      </c>
      <c r="B65" s="10">
        <v>37</v>
      </c>
      <c r="C65" s="13">
        <v>45</v>
      </c>
      <c r="D65" s="13">
        <v>45</v>
      </c>
    </row>
    <row r="66" spans="1:4" ht="12.75">
      <c r="A66" s="11" t="s">
        <v>61</v>
      </c>
      <c r="B66" s="10">
        <v>38</v>
      </c>
      <c r="C66" s="13"/>
      <c r="D66" s="13"/>
    </row>
    <row r="67" spans="1:4" ht="12.75">
      <c r="A67" s="11" t="s">
        <v>62</v>
      </c>
      <c r="B67" s="10">
        <v>39</v>
      </c>
      <c r="C67" s="13">
        <v>97547</v>
      </c>
      <c r="D67" s="13">
        <v>97547</v>
      </c>
    </row>
    <row r="68" spans="1:4" ht="25.5">
      <c r="A68" s="11" t="s">
        <v>63</v>
      </c>
      <c r="B68" s="10">
        <v>40</v>
      </c>
      <c r="C68" s="13">
        <v>0</v>
      </c>
      <c r="D68" s="13">
        <v>0</v>
      </c>
    </row>
    <row r="69" spans="1:4" ht="12.75">
      <c r="A69" s="11" t="s">
        <v>64</v>
      </c>
      <c r="B69" s="10">
        <v>41</v>
      </c>
      <c r="C69" s="13">
        <v>316166</v>
      </c>
      <c r="D69" s="13">
        <v>284287</v>
      </c>
    </row>
    <row r="70" spans="1:4" ht="25.5">
      <c r="A70" s="11" t="s">
        <v>65</v>
      </c>
      <c r="B70" s="10">
        <v>42</v>
      </c>
      <c r="C70" s="13">
        <v>-2813434</v>
      </c>
      <c r="D70" s="13">
        <v>-4405440</v>
      </c>
    </row>
    <row r="71" spans="1:4" ht="12.75">
      <c r="A71" s="11" t="s">
        <v>66</v>
      </c>
      <c r="B71" s="10"/>
      <c r="C71" s="13"/>
      <c r="D71" s="13"/>
    </row>
    <row r="72" spans="1:4" ht="12.75">
      <c r="A72" s="11" t="s">
        <v>67</v>
      </c>
      <c r="B72" s="12" t="s">
        <v>68</v>
      </c>
      <c r="C72" s="13">
        <v>-4405440</v>
      </c>
      <c r="D72" s="13">
        <v>-4687601</v>
      </c>
    </row>
    <row r="73" spans="1:4" ht="12.75">
      <c r="A73" s="11" t="s">
        <v>69</v>
      </c>
      <c r="B73" s="12" t="s">
        <v>70</v>
      </c>
      <c r="C73" s="13">
        <v>1592006</v>
      </c>
      <c r="D73" s="13">
        <v>282161</v>
      </c>
    </row>
    <row r="74" spans="1:4" ht="12.75">
      <c r="A74" s="11" t="s">
        <v>71</v>
      </c>
      <c r="B74" s="10">
        <v>43</v>
      </c>
      <c r="C74" s="13"/>
      <c r="D74" s="13"/>
    </row>
    <row r="75" spans="1:4" ht="12.75">
      <c r="A75" s="11"/>
      <c r="B75" s="10"/>
      <c r="C75" s="13"/>
      <c r="D75" s="13"/>
    </row>
    <row r="76" spans="1:4" ht="12.75">
      <c r="A76" s="11" t="s">
        <v>72</v>
      </c>
      <c r="B76" s="10">
        <v>44</v>
      </c>
      <c r="C76" s="13">
        <v>5570404</v>
      </c>
      <c r="D76" s="13">
        <v>3846519</v>
      </c>
    </row>
    <row r="77" spans="1:4" ht="12.75">
      <c r="A77" s="11"/>
      <c r="B77" s="10"/>
      <c r="C77" s="13"/>
      <c r="D77" s="13"/>
    </row>
    <row r="78" spans="1:4" ht="25.5">
      <c r="A78" s="11" t="s">
        <v>73</v>
      </c>
      <c r="B78" s="10">
        <v>45</v>
      </c>
      <c r="C78" s="13">
        <v>6821528</v>
      </c>
      <c r="D78" s="13">
        <v>3996480</v>
      </c>
    </row>
    <row r="80" spans="1:4" ht="24.75" customHeight="1">
      <c r="A80" s="16" t="s">
        <v>74</v>
      </c>
      <c r="B80" s="16"/>
      <c r="C80" s="16"/>
      <c r="D80" s="16"/>
    </row>
    <row r="82" ht="12.75">
      <c r="A82" s="1" t="s">
        <v>75</v>
      </c>
    </row>
    <row r="83" ht="12.75">
      <c r="A83" s="1" t="s">
        <v>76</v>
      </c>
    </row>
    <row r="84" spans="1:4" ht="12.75">
      <c r="A84" s="1" t="s">
        <v>77</v>
      </c>
      <c r="B84" s="1" t="s">
        <v>85</v>
      </c>
      <c r="C84" s="14" t="s">
        <v>79</v>
      </c>
      <c r="D84" s="1" t="s">
        <v>80</v>
      </c>
    </row>
    <row r="85" spans="1:4" ht="12.75">
      <c r="A85" s="1" t="s">
        <v>81</v>
      </c>
      <c r="B85" s="1" t="s">
        <v>86</v>
      </c>
      <c r="C85" s="14" t="s">
        <v>79</v>
      </c>
      <c r="D85" s="1" t="s">
        <v>80</v>
      </c>
    </row>
    <row r="86" spans="1:4" ht="12.75">
      <c r="A86" s="1" t="s">
        <v>82</v>
      </c>
      <c r="B86" s="1" t="s">
        <v>87</v>
      </c>
      <c r="C86" s="14" t="s">
        <v>79</v>
      </c>
      <c r="D86" s="1" t="s">
        <v>80</v>
      </c>
    </row>
    <row r="87" spans="1:4" ht="12.75">
      <c r="A87" s="1" t="s">
        <v>83</v>
      </c>
      <c r="B87" s="1" t="s">
        <v>78</v>
      </c>
      <c r="D87" s="1" t="s">
        <v>80</v>
      </c>
    </row>
    <row r="88" ht="12.75">
      <c r="A88" s="1" t="s">
        <v>84</v>
      </c>
    </row>
  </sheetData>
  <sheetProtection/>
  <mergeCells count="9">
    <mergeCell ref="A8:D8"/>
    <mergeCell ref="A9:D9"/>
    <mergeCell ref="A80:D80"/>
    <mergeCell ref="C1:D1"/>
    <mergeCell ref="B2:D2"/>
    <mergeCell ref="A3:E3"/>
    <mergeCell ref="C4:D4"/>
    <mergeCell ref="A6:E6"/>
    <mergeCell ref="A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40.421875" style="1" customWidth="1"/>
    <col min="2" max="2" width="7.140625" style="1" customWidth="1"/>
    <col min="3" max="6" width="8.7109375" style="1" customWidth="1"/>
    <col min="7" max="16384" width="9.140625" style="1" customWidth="1"/>
  </cols>
  <sheetData>
    <row r="1" spans="4:6" ht="15" customHeight="1">
      <c r="D1" s="17" t="s">
        <v>90</v>
      </c>
      <c r="E1" s="17"/>
      <c r="F1" s="17"/>
    </row>
    <row r="2" spans="1:6" ht="50.25" customHeight="1">
      <c r="A2" s="3"/>
      <c r="C2" s="18" t="s">
        <v>1</v>
      </c>
      <c r="D2" s="18"/>
      <c r="E2" s="18"/>
      <c r="F2" s="18"/>
    </row>
    <row r="3" spans="1:6" ht="12.75">
      <c r="A3" s="21"/>
      <c r="D3" s="21"/>
      <c r="E3" s="21"/>
      <c r="F3" s="21"/>
    </row>
    <row r="4" spans="1:6" ht="15" customHeight="1">
      <c r="A4" s="5"/>
      <c r="D4" s="20" t="s">
        <v>91</v>
      </c>
      <c r="E4" s="20"/>
      <c r="F4" s="20"/>
    </row>
    <row r="5" spans="1:5" ht="12.75">
      <c r="A5" s="5"/>
      <c r="B5" s="5"/>
      <c r="C5" s="5"/>
      <c r="D5" s="5"/>
      <c r="E5" s="5"/>
    </row>
    <row r="6" spans="1:5" ht="12.75">
      <c r="A6" s="15" t="s">
        <v>92</v>
      </c>
      <c r="B6" s="15"/>
      <c r="C6" s="15"/>
      <c r="D6" s="15"/>
      <c r="E6" s="15"/>
    </row>
    <row r="7" spans="1:5" ht="12.75">
      <c r="A7" s="15" t="s">
        <v>88</v>
      </c>
      <c r="B7" s="15"/>
      <c r="C7" s="15"/>
      <c r="D7" s="15"/>
      <c r="E7" s="3"/>
    </row>
    <row r="8" spans="1:5" ht="12.75">
      <c r="A8" s="15" t="s">
        <v>4</v>
      </c>
      <c r="B8" s="15"/>
      <c r="C8" s="15"/>
      <c r="D8" s="15"/>
      <c r="E8" s="3"/>
    </row>
    <row r="9" spans="1:5" ht="12.75">
      <c r="A9" s="15" t="s">
        <v>89</v>
      </c>
      <c r="B9" s="15"/>
      <c r="C9" s="15"/>
      <c r="D9" s="15"/>
      <c r="E9" s="3"/>
    </row>
    <row r="10" spans="1:5" ht="12.75">
      <c r="A10" s="7"/>
      <c r="B10" s="3"/>
      <c r="C10" s="3"/>
      <c r="D10" s="3"/>
      <c r="E10" s="3"/>
    </row>
    <row r="11" spans="1:6" ht="12.75">
      <c r="A11" s="7"/>
      <c r="B11" s="3"/>
      <c r="C11" s="3"/>
      <c r="E11" s="3"/>
      <c r="F11" s="8" t="s">
        <v>5</v>
      </c>
    </row>
    <row r="12" spans="1:6" ht="140.25">
      <c r="A12" s="22" t="s">
        <v>6</v>
      </c>
      <c r="B12" s="22" t="s">
        <v>7</v>
      </c>
      <c r="C12" s="22" t="s">
        <v>93</v>
      </c>
      <c r="D12" s="22" t="s">
        <v>94</v>
      </c>
      <c r="E12" s="22" t="s">
        <v>110</v>
      </c>
      <c r="F12" s="22" t="s">
        <v>95</v>
      </c>
    </row>
    <row r="13" spans="1: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25.5">
      <c r="A14" s="24" t="s">
        <v>111</v>
      </c>
      <c r="B14" s="25">
        <v>1</v>
      </c>
      <c r="C14" s="26">
        <f>C20+C21</f>
        <v>2780</v>
      </c>
      <c r="D14" s="26">
        <f>D20+D21</f>
        <v>275632</v>
      </c>
      <c r="E14" s="26">
        <f>E20+E21</f>
        <v>20986</v>
      </c>
      <c r="F14" s="26">
        <f>F20+F21</f>
        <v>222462</v>
      </c>
    </row>
    <row r="15" spans="1:6" ht="12.75">
      <c r="A15" s="27" t="s">
        <v>66</v>
      </c>
      <c r="B15" s="28"/>
      <c r="C15" s="29"/>
      <c r="D15" s="29"/>
      <c r="E15" s="29"/>
      <c r="F15" s="29"/>
    </row>
    <row r="16" spans="1:6" ht="12.75">
      <c r="A16" s="27" t="s">
        <v>112</v>
      </c>
      <c r="B16" s="28"/>
      <c r="C16" s="29"/>
      <c r="D16" s="29"/>
      <c r="E16" s="29"/>
      <c r="F16" s="29"/>
    </row>
    <row r="17" spans="1:6" ht="14.25" customHeight="1">
      <c r="A17" s="27" t="s">
        <v>113</v>
      </c>
      <c r="B17" s="28"/>
      <c r="C17" s="29"/>
      <c r="D17" s="29"/>
      <c r="E17" s="29"/>
      <c r="F17" s="29"/>
    </row>
    <row r="18" spans="1:6" ht="12.75">
      <c r="A18" s="27" t="s">
        <v>114</v>
      </c>
      <c r="B18" s="28"/>
      <c r="C18" s="29"/>
      <c r="D18" s="29"/>
      <c r="E18" s="29"/>
      <c r="F18" s="29"/>
    </row>
    <row r="19" spans="1:6" ht="12.75">
      <c r="A19" s="27" t="s">
        <v>115</v>
      </c>
      <c r="B19" s="28"/>
      <c r="C19" s="29"/>
      <c r="D19" s="29"/>
      <c r="E19" s="29"/>
      <c r="F19" s="29"/>
    </row>
    <row r="20" spans="1:6" ht="12.75">
      <c r="A20" s="27" t="s">
        <v>116</v>
      </c>
      <c r="B20" s="28"/>
      <c r="C20" s="29">
        <f>21107-21713</f>
        <v>-606</v>
      </c>
      <c r="D20" s="29">
        <f>266666-21713</f>
        <v>244953</v>
      </c>
      <c r="E20" s="29">
        <f>20771+25</f>
        <v>20796</v>
      </c>
      <c r="F20" s="29">
        <f>219235+25</f>
        <v>219260</v>
      </c>
    </row>
    <row r="21" spans="1:6" ht="12.75">
      <c r="A21" s="27" t="s">
        <v>117</v>
      </c>
      <c r="B21" s="28"/>
      <c r="C21" s="29">
        <v>3386</v>
      </c>
      <c r="D21" s="29">
        <v>30679</v>
      </c>
      <c r="E21" s="29">
        <v>190</v>
      </c>
      <c r="F21" s="29">
        <v>3202</v>
      </c>
    </row>
    <row r="22" spans="1:6" ht="25.5">
      <c r="A22" s="27" t="s">
        <v>118</v>
      </c>
      <c r="B22" s="28">
        <v>2</v>
      </c>
      <c r="C22" s="26">
        <v>0</v>
      </c>
      <c r="D22" s="26">
        <v>0</v>
      </c>
      <c r="E22" s="26">
        <v>0</v>
      </c>
      <c r="F22" s="26">
        <v>0</v>
      </c>
    </row>
    <row r="23" spans="1:6" ht="12.75">
      <c r="A23" s="27" t="s">
        <v>17</v>
      </c>
      <c r="B23" s="28">
        <v>3</v>
      </c>
      <c r="C23" s="26">
        <v>17495</v>
      </c>
      <c r="D23" s="26">
        <v>264403</v>
      </c>
      <c r="E23" s="26">
        <f>E26+200</f>
        <v>51842</v>
      </c>
      <c r="F23" s="26">
        <v>290918</v>
      </c>
    </row>
    <row r="24" spans="1:6" ht="12.75">
      <c r="A24" s="27" t="s">
        <v>66</v>
      </c>
      <c r="B24" s="28"/>
      <c r="C24" s="29"/>
      <c r="D24" s="29"/>
      <c r="E24" s="29"/>
      <c r="F24" s="29"/>
    </row>
    <row r="25" spans="1:6" ht="12.75">
      <c r="A25" s="27" t="s">
        <v>119</v>
      </c>
      <c r="B25" s="28"/>
      <c r="C25" s="29"/>
      <c r="D25" s="29"/>
      <c r="E25" s="29"/>
      <c r="F25" s="29"/>
    </row>
    <row r="26" spans="1:6" ht="25.5">
      <c r="A26" s="27" t="s">
        <v>120</v>
      </c>
      <c r="B26" s="28"/>
      <c r="C26" s="29">
        <v>17295</v>
      </c>
      <c r="D26" s="29">
        <v>262003</v>
      </c>
      <c r="E26" s="29">
        <v>51642</v>
      </c>
      <c r="F26" s="29">
        <v>289460</v>
      </c>
    </row>
    <row r="27" spans="1:6" ht="38.25">
      <c r="A27" s="27" t="s">
        <v>96</v>
      </c>
      <c r="B27" s="28">
        <v>4</v>
      </c>
      <c r="C27" s="26"/>
      <c r="D27" s="26"/>
      <c r="E27" s="26"/>
      <c r="F27" s="26"/>
    </row>
    <row r="28" spans="1:6" ht="12.75">
      <c r="A28" s="27" t="s">
        <v>66</v>
      </c>
      <c r="B28" s="28"/>
      <c r="C28" s="29"/>
      <c r="D28" s="29"/>
      <c r="E28" s="29"/>
      <c r="F28" s="29"/>
    </row>
    <row r="29" spans="1:6" ht="25.5">
      <c r="A29" s="27" t="s">
        <v>121</v>
      </c>
      <c r="B29" s="28"/>
      <c r="C29" s="29"/>
      <c r="D29" s="29"/>
      <c r="E29" s="29"/>
      <c r="F29" s="29"/>
    </row>
    <row r="30" spans="1:6" ht="25.5">
      <c r="A30" s="27" t="s">
        <v>122</v>
      </c>
      <c r="B30" s="28"/>
      <c r="C30" s="29"/>
      <c r="D30" s="29"/>
      <c r="E30" s="29"/>
      <c r="F30" s="29"/>
    </row>
    <row r="31" spans="1:6" ht="12.75">
      <c r="A31" s="30" t="s">
        <v>123</v>
      </c>
      <c r="B31" s="28"/>
      <c r="C31" s="29"/>
      <c r="D31" s="29"/>
      <c r="E31" s="29"/>
      <c r="F31" s="29"/>
    </row>
    <row r="32" spans="1:6" ht="12.75">
      <c r="A32" s="27" t="s">
        <v>124</v>
      </c>
      <c r="B32" s="28"/>
      <c r="C32" s="29"/>
      <c r="D32" s="29"/>
      <c r="E32" s="29"/>
      <c r="F32" s="29"/>
    </row>
    <row r="33" spans="1:6" ht="12.75">
      <c r="A33" s="27" t="s">
        <v>125</v>
      </c>
      <c r="B33" s="28"/>
      <c r="C33" s="29"/>
      <c r="D33" s="29"/>
      <c r="E33" s="29"/>
      <c r="F33" s="29"/>
    </row>
    <row r="34" spans="1:6" ht="38.25">
      <c r="A34" s="27" t="s">
        <v>126</v>
      </c>
      <c r="B34" s="28">
        <v>5</v>
      </c>
      <c r="C34" s="26"/>
      <c r="D34" s="26"/>
      <c r="E34" s="26"/>
      <c r="F34" s="26"/>
    </row>
    <row r="35" spans="1:6" ht="25.5">
      <c r="A35" s="27" t="s">
        <v>97</v>
      </c>
      <c r="B35" s="28">
        <v>6</v>
      </c>
      <c r="C35" s="26">
        <f>C37+C38</f>
        <v>17862</v>
      </c>
      <c r="D35" s="26">
        <f>D37+D38</f>
        <v>31556</v>
      </c>
      <c r="E35" s="26">
        <f>E37+E38</f>
        <v>29679</v>
      </c>
      <c r="F35" s="26">
        <f>F37+F38</f>
        <v>31678</v>
      </c>
    </row>
    <row r="36" spans="1:6" ht="12.75">
      <c r="A36" s="27" t="s">
        <v>127</v>
      </c>
      <c r="B36" s="28"/>
      <c r="C36" s="29"/>
      <c r="D36" s="29"/>
      <c r="E36" s="29"/>
      <c r="F36" s="29"/>
    </row>
    <row r="37" spans="1:6" ht="25.5">
      <c r="A37" s="27" t="s">
        <v>128</v>
      </c>
      <c r="B37" s="28"/>
      <c r="C37" s="29">
        <f>16541+1321</f>
        <v>17862</v>
      </c>
      <c r="D37" s="29">
        <f>30235+1321</f>
        <v>31556</v>
      </c>
      <c r="E37" s="29">
        <v>-153</v>
      </c>
      <c r="F37" s="29">
        <v>-1595</v>
      </c>
    </row>
    <row r="38" spans="1:6" ht="51">
      <c r="A38" s="27" t="s">
        <v>129</v>
      </c>
      <c r="B38" s="28"/>
      <c r="C38" s="29">
        <v>0</v>
      </c>
      <c r="D38" s="29"/>
      <c r="E38" s="29">
        <v>29832</v>
      </c>
      <c r="F38" s="29">
        <v>33273</v>
      </c>
    </row>
    <row r="39" spans="1:6" ht="25.5">
      <c r="A39" s="30" t="s">
        <v>98</v>
      </c>
      <c r="B39" s="28">
        <v>7</v>
      </c>
      <c r="C39" s="26">
        <v>4758</v>
      </c>
      <c r="D39" s="26">
        <v>28308</v>
      </c>
      <c r="E39" s="26">
        <v>2446</v>
      </c>
      <c r="F39" s="26">
        <v>6392</v>
      </c>
    </row>
    <row r="40" spans="1:6" ht="12.75">
      <c r="A40" s="30" t="s">
        <v>99</v>
      </c>
      <c r="B40" s="28">
        <v>8</v>
      </c>
      <c r="C40" s="26"/>
      <c r="D40" s="26"/>
      <c r="E40" s="26"/>
      <c r="F40" s="26"/>
    </row>
    <row r="41" spans="1:6" ht="25.5">
      <c r="A41" s="30" t="s">
        <v>100</v>
      </c>
      <c r="B41" s="28">
        <v>9</v>
      </c>
      <c r="C41" s="26"/>
      <c r="D41" s="26"/>
      <c r="E41" s="26"/>
      <c r="F41" s="26"/>
    </row>
    <row r="42" spans="1:6" ht="12.75">
      <c r="A42" s="30" t="s">
        <v>101</v>
      </c>
      <c r="B42" s="28">
        <v>10</v>
      </c>
      <c r="C42" s="26">
        <v>0</v>
      </c>
      <c r="D42" s="26"/>
      <c r="E42" s="26">
        <v>3</v>
      </c>
      <c r="F42" s="26">
        <v>124</v>
      </c>
    </row>
    <row r="43" spans="1:6" ht="12.75">
      <c r="A43" s="27" t="s">
        <v>102</v>
      </c>
      <c r="B43" s="28">
        <v>11</v>
      </c>
      <c r="C43" s="26">
        <v>49638</v>
      </c>
      <c r="D43" s="26">
        <v>1323004</v>
      </c>
      <c r="E43" s="26">
        <v>0</v>
      </c>
      <c r="F43" s="26">
        <v>0</v>
      </c>
    </row>
    <row r="44" spans="1:6" ht="12.75">
      <c r="A44" s="31" t="s">
        <v>130</v>
      </c>
      <c r="B44" s="28">
        <v>12</v>
      </c>
      <c r="C44" s="26">
        <f>C14+C22+C23+C27+C34+C35+C39+C40+C41+C42+C43</f>
        <v>92533</v>
      </c>
      <c r="D44" s="26">
        <f>D14+D22+D23+D27+D34+D35+D39+D40+D41+D42+D43</f>
        <v>1922903</v>
      </c>
      <c r="E44" s="26">
        <f>E14+E22+E23+E27+E34+E35+E39+E40+E41+E42+E43</f>
        <v>104956</v>
      </c>
      <c r="F44" s="26">
        <f>F14+F22+F23+F27+F34+F35+F39+F40+F41+F42+F43</f>
        <v>551574</v>
      </c>
    </row>
    <row r="45" spans="1:6" ht="12.75">
      <c r="A45" s="31"/>
      <c r="B45" s="28"/>
      <c r="C45" s="29"/>
      <c r="D45" s="29"/>
      <c r="E45" s="29"/>
      <c r="F45" s="29"/>
    </row>
    <row r="46" spans="1:6" ht="12.75">
      <c r="A46" s="27" t="s">
        <v>103</v>
      </c>
      <c r="B46" s="28">
        <v>13</v>
      </c>
      <c r="C46" s="26"/>
      <c r="D46" s="26"/>
      <c r="E46" s="26"/>
      <c r="F46" s="26"/>
    </row>
    <row r="47" spans="1:6" ht="12.75">
      <c r="A47" s="27" t="s">
        <v>66</v>
      </c>
      <c r="B47" s="28"/>
      <c r="C47" s="29"/>
      <c r="D47" s="29"/>
      <c r="E47" s="29"/>
      <c r="F47" s="29"/>
    </row>
    <row r="48" spans="1:6" ht="12.75">
      <c r="A48" s="27" t="s">
        <v>131</v>
      </c>
      <c r="B48" s="32"/>
      <c r="C48" s="29"/>
      <c r="D48" s="29"/>
      <c r="E48" s="29"/>
      <c r="F48" s="29"/>
    </row>
    <row r="49" spans="1:6" ht="12.75">
      <c r="A49" s="27" t="s">
        <v>132</v>
      </c>
      <c r="B49" s="32"/>
      <c r="C49" s="29"/>
      <c r="D49" s="29"/>
      <c r="E49" s="29"/>
      <c r="F49" s="29"/>
    </row>
    <row r="50" spans="1:6" ht="12.75">
      <c r="A50" s="24" t="s">
        <v>133</v>
      </c>
      <c r="B50" s="25"/>
      <c r="C50" s="29"/>
      <c r="D50" s="29"/>
      <c r="E50" s="29"/>
      <c r="F50" s="29"/>
    </row>
    <row r="51" spans="1:6" ht="12.75">
      <c r="A51" s="27" t="s">
        <v>134</v>
      </c>
      <c r="B51" s="28"/>
      <c r="C51" s="29"/>
      <c r="D51" s="29"/>
      <c r="E51" s="29"/>
      <c r="F51" s="29"/>
    </row>
    <row r="52" spans="1:6" ht="12.75">
      <c r="A52" s="27" t="s">
        <v>135</v>
      </c>
      <c r="B52" s="28"/>
      <c r="C52" s="29"/>
      <c r="D52" s="29"/>
      <c r="E52" s="29"/>
      <c r="F52" s="29"/>
    </row>
    <row r="53" spans="1:6" ht="25.5">
      <c r="A53" s="24" t="s">
        <v>136</v>
      </c>
      <c r="B53" s="33">
        <v>14</v>
      </c>
      <c r="C53" s="26">
        <v>-19908</v>
      </c>
      <c r="D53" s="26">
        <v>0</v>
      </c>
      <c r="E53" s="26">
        <f>1823+61</f>
        <v>1884</v>
      </c>
      <c r="F53" s="26">
        <f>22851+61</f>
        <v>22912</v>
      </c>
    </row>
    <row r="54" spans="1:6" ht="12.75">
      <c r="A54" s="24" t="s">
        <v>104</v>
      </c>
      <c r="B54" s="23">
        <v>15</v>
      </c>
      <c r="C54" s="26">
        <f>229-C58</f>
        <v>214</v>
      </c>
      <c r="D54" s="26">
        <f>2055-D58</f>
        <v>1449</v>
      </c>
      <c r="E54" s="26">
        <f>319-44</f>
        <v>275</v>
      </c>
      <c r="F54" s="26">
        <f>1212-44</f>
        <v>1168</v>
      </c>
    </row>
    <row r="55" spans="1:6" ht="12.75">
      <c r="A55" s="24" t="s">
        <v>66</v>
      </c>
      <c r="B55" s="23"/>
      <c r="C55" s="29"/>
      <c r="D55" s="29"/>
      <c r="E55" s="29"/>
      <c r="F55" s="29"/>
    </row>
    <row r="56" spans="1:6" ht="12.75">
      <c r="A56" s="24" t="s">
        <v>137</v>
      </c>
      <c r="B56" s="23"/>
      <c r="C56" s="29"/>
      <c r="D56" s="29"/>
      <c r="E56" s="29"/>
      <c r="F56" s="29"/>
    </row>
    <row r="57" spans="1:6" ht="25.5">
      <c r="A57" s="24" t="s">
        <v>138</v>
      </c>
      <c r="B57" s="23"/>
      <c r="C57" s="29">
        <v>191</v>
      </c>
      <c r="D57" s="29">
        <v>1289</v>
      </c>
      <c r="E57" s="29">
        <v>0</v>
      </c>
      <c r="F57" s="29">
        <v>165</v>
      </c>
    </row>
    <row r="58" spans="1:6" ht="25.5">
      <c r="A58" s="24" t="s">
        <v>139</v>
      </c>
      <c r="B58" s="23">
        <v>16</v>
      </c>
      <c r="C58" s="26">
        <f>C60+C62</f>
        <v>15</v>
      </c>
      <c r="D58" s="26">
        <f>D60+D62</f>
        <v>606</v>
      </c>
      <c r="E58" s="26"/>
      <c r="F58" s="26"/>
    </row>
    <row r="59" spans="1:6" ht="12.75">
      <c r="A59" s="24" t="s">
        <v>66</v>
      </c>
      <c r="B59" s="34"/>
      <c r="C59" s="29"/>
      <c r="D59" s="29"/>
      <c r="E59" s="29"/>
      <c r="F59" s="29"/>
    </row>
    <row r="60" spans="1:6" ht="25.5">
      <c r="A60" s="24" t="s">
        <v>140</v>
      </c>
      <c r="B60" s="23"/>
      <c r="C60" s="29">
        <v>9</v>
      </c>
      <c r="D60" s="29">
        <f>185+9</f>
        <v>194</v>
      </c>
      <c r="E60" s="29"/>
      <c r="F60" s="29"/>
    </row>
    <row r="61" spans="1:6" ht="25.5">
      <c r="A61" s="24" t="s">
        <v>141</v>
      </c>
      <c r="B61" s="23"/>
      <c r="C61" s="29"/>
      <c r="D61" s="29"/>
      <c r="E61" s="29"/>
      <c r="F61" s="29"/>
    </row>
    <row r="62" spans="1:6" ht="12.75">
      <c r="A62" s="24" t="s">
        <v>142</v>
      </c>
      <c r="B62" s="23"/>
      <c r="C62" s="29">
        <v>6</v>
      </c>
      <c r="D62" s="29">
        <f>406+6</f>
        <v>412</v>
      </c>
      <c r="E62" s="29"/>
      <c r="F62" s="29"/>
    </row>
    <row r="63" spans="1:6" ht="25.5">
      <c r="A63" s="24" t="s">
        <v>143</v>
      </c>
      <c r="B63" s="23"/>
      <c r="C63" s="29"/>
      <c r="D63" s="29"/>
      <c r="E63" s="29"/>
      <c r="F63" s="29"/>
    </row>
    <row r="64" spans="1:6" ht="12.75">
      <c r="A64" s="24" t="s">
        <v>144</v>
      </c>
      <c r="B64" s="23"/>
      <c r="C64" s="29"/>
      <c r="D64" s="29"/>
      <c r="E64" s="29"/>
      <c r="F64" s="29"/>
    </row>
    <row r="65" spans="1:6" ht="12.75">
      <c r="A65" s="24" t="s">
        <v>105</v>
      </c>
      <c r="B65" s="23">
        <v>17</v>
      </c>
      <c r="C65" s="26">
        <v>20425</v>
      </c>
      <c r="D65" s="26">
        <v>317580</v>
      </c>
      <c r="E65" s="26">
        <f>17812</f>
        <v>17812</v>
      </c>
      <c r="F65" s="26">
        <f>216225</f>
        <v>216225</v>
      </c>
    </row>
    <row r="66" spans="1:6" ht="12.75">
      <c r="A66" s="24" t="s">
        <v>66</v>
      </c>
      <c r="B66" s="23"/>
      <c r="C66" s="29"/>
      <c r="D66" s="29"/>
      <c r="E66" s="29"/>
      <c r="F66" s="29"/>
    </row>
    <row r="67" spans="1:6" ht="14.25" customHeight="1">
      <c r="A67" s="24" t="s">
        <v>145</v>
      </c>
      <c r="B67" s="23"/>
      <c r="C67" s="29">
        <v>13461</v>
      </c>
      <c r="D67" s="29">
        <v>172560</v>
      </c>
      <c r="E67" s="29">
        <v>13098</v>
      </c>
      <c r="F67" s="29">
        <v>169207</v>
      </c>
    </row>
    <row r="68" spans="1:6" ht="12.75">
      <c r="A68" s="24" t="s">
        <v>146</v>
      </c>
      <c r="B68" s="23"/>
      <c r="C68" s="29">
        <v>574</v>
      </c>
      <c r="D68" s="29">
        <v>7093</v>
      </c>
      <c r="E68" s="29">
        <v>604</v>
      </c>
      <c r="F68" s="29">
        <v>4311</v>
      </c>
    </row>
    <row r="69" spans="1:6" ht="12.75">
      <c r="A69" s="24" t="s">
        <v>147</v>
      </c>
      <c r="B69" s="23"/>
      <c r="C69" s="29">
        <v>844</v>
      </c>
      <c r="D69" s="29">
        <v>2733</v>
      </c>
      <c r="E69" s="29">
        <v>389</v>
      </c>
      <c r="F69" s="29">
        <v>2020</v>
      </c>
    </row>
    <row r="70" spans="1:6" ht="51">
      <c r="A70" s="24" t="s">
        <v>148</v>
      </c>
      <c r="B70" s="23"/>
      <c r="C70" s="29">
        <v>1281</v>
      </c>
      <c r="D70" s="29">
        <v>15653</v>
      </c>
      <c r="E70" s="29">
        <v>1645</v>
      </c>
      <c r="F70" s="29">
        <v>15671</v>
      </c>
    </row>
    <row r="71" spans="1:6" ht="25.5">
      <c r="A71" s="24" t="s">
        <v>106</v>
      </c>
      <c r="B71" s="23">
        <v>18</v>
      </c>
      <c r="C71" s="26"/>
      <c r="D71" s="26"/>
      <c r="E71" s="26">
        <v>0</v>
      </c>
      <c r="F71" s="26">
        <v>0</v>
      </c>
    </row>
    <row r="72" spans="1:6" ht="12.75">
      <c r="A72" s="24" t="s">
        <v>107</v>
      </c>
      <c r="B72" s="23">
        <v>20</v>
      </c>
      <c r="C72" s="29">
        <f>39343+1321+848</f>
        <v>41512</v>
      </c>
      <c r="D72" s="29">
        <f>9525+1321+848</f>
        <v>11694</v>
      </c>
      <c r="E72" s="29">
        <f>1293+17585</f>
        <v>18878</v>
      </c>
      <c r="F72" s="29">
        <f>7790+17585</f>
        <v>25375</v>
      </c>
    </row>
    <row r="73" spans="1:6" ht="12.75">
      <c r="A73" s="35" t="s">
        <v>149</v>
      </c>
      <c r="B73" s="23">
        <v>21</v>
      </c>
      <c r="C73" s="26">
        <f>C46+C53+C54+C58+C65+C71+C72</f>
        <v>42258</v>
      </c>
      <c r="D73" s="26">
        <f>D46-D53+D54+D58+D65+D71+D72</f>
        <v>331329</v>
      </c>
      <c r="E73" s="26">
        <f>E46+E53+E54+E58+E65+E71+E72</f>
        <v>38849</v>
      </c>
      <c r="F73" s="26">
        <f>F46+F53+F54+F58+F65+F71+F72</f>
        <v>265680</v>
      </c>
    </row>
    <row r="74" spans="1:6" ht="25.5">
      <c r="A74" s="24" t="s">
        <v>150</v>
      </c>
      <c r="B74" s="36" t="s">
        <v>151</v>
      </c>
      <c r="C74" s="26">
        <f>C44-C73</f>
        <v>50275</v>
      </c>
      <c r="D74" s="26">
        <f>D44-D73</f>
        <v>1591574</v>
      </c>
      <c r="E74" s="26">
        <f>E44-E73</f>
        <v>66107</v>
      </c>
      <c r="F74" s="26">
        <f>F44-F73</f>
        <v>285894</v>
      </c>
    </row>
    <row r="75" spans="1:6" ht="63.75">
      <c r="A75" s="24" t="s">
        <v>152</v>
      </c>
      <c r="B75" s="36" t="s">
        <v>153</v>
      </c>
      <c r="C75" s="26">
        <v>0</v>
      </c>
      <c r="D75" s="26">
        <v>0</v>
      </c>
      <c r="E75" s="26">
        <v>0</v>
      </c>
      <c r="F75" s="26">
        <v>0</v>
      </c>
    </row>
    <row r="76" spans="1:6" ht="12.75">
      <c r="A76" s="24" t="s">
        <v>18</v>
      </c>
      <c r="B76" s="23"/>
      <c r="C76" s="29"/>
      <c r="D76" s="29"/>
      <c r="E76" s="29"/>
      <c r="F76" s="29"/>
    </row>
    <row r="77" spans="1:6" ht="38.25">
      <c r="A77" s="24" t="s">
        <v>108</v>
      </c>
      <c r="B77" s="23"/>
      <c r="C77" s="29"/>
      <c r="D77" s="29"/>
      <c r="E77" s="29"/>
      <c r="F77" s="29"/>
    </row>
    <row r="78" spans="1:6" ht="25.5">
      <c r="A78" s="35" t="s">
        <v>154</v>
      </c>
      <c r="B78" s="23">
        <v>22</v>
      </c>
      <c r="C78" s="26">
        <f>C74-C75</f>
        <v>50275</v>
      </c>
      <c r="D78" s="26">
        <f>D74-D75</f>
        <v>1591574</v>
      </c>
      <c r="E78" s="26">
        <f>E74-E75</f>
        <v>66107</v>
      </c>
      <c r="F78" s="26">
        <f>F74-F75</f>
        <v>285894</v>
      </c>
    </row>
    <row r="79" spans="1:6" ht="12.75">
      <c r="A79" s="24"/>
      <c r="B79" s="23"/>
      <c r="C79" s="29"/>
      <c r="D79" s="29"/>
      <c r="E79" s="29"/>
      <c r="F79" s="29"/>
    </row>
    <row r="80" spans="1:6" ht="12.75">
      <c r="A80" s="24" t="s">
        <v>155</v>
      </c>
      <c r="B80" s="23">
        <v>23</v>
      </c>
      <c r="C80" s="26">
        <v>-432</v>
      </c>
      <c r="D80" s="26">
        <v>-432</v>
      </c>
      <c r="E80" s="26">
        <v>3733</v>
      </c>
      <c r="F80" s="26">
        <v>3733</v>
      </c>
    </row>
    <row r="81" spans="1:6" ht="12.75">
      <c r="A81" s="24"/>
      <c r="B81" s="23"/>
      <c r="C81" s="29"/>
      <c r="D81" s="29"/>
      <c r="E81" s="29"/>
      <c r="F81" s="29"/>
    </row>
    <row r="82" spans="1:6" ht="38.25">
      <c r="A82" s="35" t="s">
        <v>156</v>
      </c>
      <c r="B82" s="37">
        <v>24</v>
      </c>
      <c r="C82" s="26">
        <f>C78-C80</f>
        <v>50707</v>
      </c>
      <c r="D82" s="26">
        <f>D78-D80</f>
        <v>1592006</v>
      </c>
      <c r="E82" s="26">
        <f>E78-E80</f>
        <v>62374</v>
      </c>
      <c r="F82" s="26">
        <f>F78-F80</f>
        <v>282161</v>
      </c>
    </row>
    <row r="83" spans="1:6" ht="25.5">
      <c r="A83" s="24" t="s">
        <v>109</v>
      </c>
      <c r="B83" s="23">
        <v>25</v>
      </c>
      <c r="C83" s="26"/>
      <c r="D83" s="26"/>
      <c r="E83" s="26"/>
      <c r="F83" s="26"/>
    </row>
    <row r="84" spans="1:6" ht="12.75">
      <c r="A84" s="24"/>
      <c r="B84" s="23"/>
      <c r="C84" s="29"/>
      <c r="D84" s="29"/>
      <c r="E84" s="29"/>
      <c r="F84" s="29"/>
    </row>
    <row r="85" spans="1:6" ht="12.75">
      <c r="A85" s="24" t="s">
        <v>71</v>
      </c>
      <c r="B85" s="23">
        <v>26</v>
      </c>
      <c r="C85" s="26"/>
      <c r="D85" s="26"/>
      <c r="E85" s="26"/>
      <c r="F85" s="26"/>
    </row>
    <row r="86" spans="1:6" ht="12.75">
      <c r="A86" s="24"/>
      <c r="B86" s="23"/>
      <c r="C86" s="29"/>
      <c r="D86" s="29"/>
      <c r="E86" s="29"/>
      <c r="F86" s="29"/>
    </row>
    <row r="87" spans="1:6" ht="25.5">
      <c r="A87" s="35" t="s">
        <v>157</v>
      </c>
      <c r="B87" s="37">
        <v>27</v>
      </c>
      <c r="C87" s="26">
        <f>C82+C83-C85</f>
        <v>50707</v>
      </c>
      <c r="D87" s="26">
        <f>D82+D83-D85</f>
        <v>1592006</v>
      </c>
      <c r="E87" s="26">
        <f>E82+E83-E85</f>
        <v>62374</v>
      </c>
      <c r="F87" s="26">
        <f>F82+F83-F85</f>
        <v>282161</v>
      </c>
    </row>
    <row r="88" spans="1:6" ht="12.75">
      <c r="A88" s="38"/>
      <c r="B88" s="38"/>
      <c r="C88" s="38"/>
      <c r="D88" s="38"/>
      <c r="E88" s="38"/>
      <c r="F88" s="38"/>
    </row>
    <row r="89" spans="1:6" ht="12.75">
      <c r="A89" s="39" t="s">
        <v>158</v>
      </c>
      <c r="B89" s="39"/>
      <c r="C89" s="39"/>
      <c r="D89" s="39"/>
      <c r="E89" s="39"/>
      <c r="F89" s="39"/>
    </row>
    <row r="90" spans="1:6" ht="12.75">
      <c r="A90" s="38"/>
      <c r="B90" s="38"/>
      <c r="C90" s="38"/>
      <c r="D90" s="38"/>
      <c r="E90" s="38"/>
      <c r="F90" s="38"/>
    </row>
    <row r="91" spans="1:6" ht="24.75" customHeight="1">
      <c r="A91" s="38"/>
      <c r="B91" s="38"/>
      <c r="C91" s="38"/>
      <c r="D91" s="38"/>
      <c r="E91" s="38"/>
      <c r="F91" s="38"/>
    </row>
    <row r="92" spans="1:6" ht="12.75">
      <c r="A92" s="40" t="s">
        <v>159</v>
      </c>
      <c r="B92" s="38" t="s">
        <v>160</v>
      </c>
      <c r="C92" s="38"/>
      <c r="D92" s="38"/>
      <c r="E92" s="38"/>
      <c r="F92" s="38"/>
    </row>
    <row r="93" spans="1:6" ht="12.75">
      <c r="A93" s="40"/>
      <c r="B93" s="38"/>
      <c r="C93" s="38"/>
      <c r="D93" s="38"/>
      <c r="E93" s="38"/>
      <c r="F93" s="38"/>
    </row>
    <row r="94" spans="1:6" ht="12.75">
      <c r="A94" s="41" t="s">
        <v>161</v>
      </c>
      <c r="B94" s="38" t="s">
        <v>160</v>
      </c>
      <c r="C94" s="38"/>
      <c r="D94" s="38"/>
      <c r="E94" s="38"/>
      <c r="F94" s="38"/>
    </row>
    <row r="95" spans="1:6" ht="12.75">
      <c r="A95" s="40"/>
      <c r="B95" s="38"/>
      <c r="C95" s="38"/>
      <c r="D95" s="38"/>
      <c r="E95" s="38"/>
      <c r="F95" s="38"/>
    </row>
    <row r="96" spans="1:6" ht="12.75">
      <c r="A96" s="40" t="s">
        <v>162</v>
      </c>
      <c r="B96" s="38" t="s">
        <v>160</v>
      </c>
      <c r="C96" s="38"/>
      <c r="D96" s="38"/>
      <c r="E96" s="38"/>
      <c r="F96" s="38"/>
    </row>
    <row r="97" spans="1:6" ht="12.75">
      <c r="A97" s="40"/>
      <c r="B97" s="38"/>
      <c r="C97" s="38"/>
      <c r="D97" s="38"/>
      <c r="E97" s="38"/>
      <c r="F97" s="38"/>
    </row>
    <row r="98" spans="1:6" ht="12.75">
      <c r="A98" s="38" t="s">
        <v>83</v>
      </c>
      <c r="B98" s="38"/>
      <c r="C98" s="38"/>
      <c r="D98" s="38"/>
      <c r="E98" s="38"/>
      <c r="F98" s="38"/>
    </row>
    <row r="99" spans="1:6" ht="12.75">
      <c r="A99" s="38"/>
      <c r="B99" s="38"/>
      <c r="C99" s="38"/>
      <c r="D99" s="38"/>
      <c r="E99" s="38"/>
      <c r="F99" s="38"/>
    </row>
    <row r="100" spans="1:6" ht="12.75">
      <c r="A100" s="40" t="s">
        <v>163</v>
      </c>
      <c r="B100" s="38"/>
      <c r="C100" s="38"/>
      <c r="D100" s="38"/>
      <c r="E100" s="38"/>
      <c r="F100" s="38"/>
    </row>
  </sheetData>
  <sheetProtection/>
  <mergeCells count="8">
    <mergeCell ref="A9:D9"/>
    <mergeCell ref="A89:F89"/>
    <mergeCell ref="D1:F1"/>
    <mergeCell ref="C2:F2"/>
    <mergeCell ref="D4:F4"/>
    <mergeCell ref="A6:E6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2014-01-20T10:32:09Z</dcterms:modified>
  <cp:category/>
  <cp:version/>
  <cp:contentType/>
  <cp:contentStatus/>
</cp:coreProperties>
</file>