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2330"/>
  </bookViews>
  <sheets>
    <sheet name="Баланс" sheetId="2" r:id="rId1"/>
    <sheet name="Отчет о прибылях и убытках" sheetId="3" r:id="rId2"/>
    <sheet name="Движ.денежных средств" sheetId="4" r:id="rId3"/>
    <sheet name="Капитал" sheetId="5" r:id="rId4"/>
  </sheets>
  <calcPr calcId="145621" iterate="1"/>
</workbook>
</file>

<file path=xl/calcChain.xml><?xml version="1.0" encoding="utf-8"?>
<calcChain xmlns="http://schemas.openxmlformats.org/spreadsheetml/2006/main">
  <c r="F45" i="2" l="1"/>
  <c r="E45" i="2"/>
  <c r="F44" i="2"/>
  <c r="E44" i="2"/>
  <c r="F36" i="2"/>
  <c r="E36" i="2"/>
  <c r="F29" i="2"/>
  <c r="E29" i="2"/>
  <c r="F22" i="2"/>
  <c r="E22" i="2"/>
  <c r="F21" i="2"/>
  <c r="E21" i="2"/>
  <c r="F11" i="2"/>
  <c r="E11" i="2"/>
  <c r="D25" i="3"/>
  <c r="E25" i="3"/>
  <c r="F25" i="3"/>
  <c r="C25" i="3"/>
  <c r="D22" i="3"/>
  <c r="E22" i="3"/>
  <c r="F22" i="3"/>
  <c r="C22" i="3"/>
  <c r="D12" i="3"/>
  <c r="E12" i="3"/>
  <c r="F12" i="3"/>
  <c r="C12" i="3"/>
  <c r="F51" i="4"/>
  <c r="E51" i="4"/>
  <c r="F49" i="4"/>
  <c r="E49" i="4"/>
  <c r="F46" i="4"/>
  <c r="E46" i="4"/>
  <c r="F36" i="4"/>
  <c r="E36" i="4"/>
  <c r="F29" i="4"/>
  <c r="E29" i="4"/>
  <c r="F26" i="4"/>
  <c r="E26" i="4"/>
  <c r="F16" i="4"/>
  <c r="E16" i="4"/>
  <c r="E10" i="5"/>
  <c r="D10" i="5"/>
  <c r="C10" i="5"/>
  <c r="B10" i="5"/>
  <c r="F3" i="5"/>
  <c r="F11" i="5"/>
  <c r="F9" i="5"/>
  <c r="B18" i="5"/>
  <c r="C18" i="5"/>
  <c r="D18" i="5"/>
  <c r="F17" i="5"/>
</calcChain>
</file>

<file path=xl/sharedStrings.xml><?xml version="1.0" encoding="utf-8"?>
<sst xmlns="http://schemas.openxmlformats.org/spreadsheetml/2006/main" count="177" uniqueCount="113">
  <si>
    <t>В тысячах долларов США</t>
  </si>
  <si>
    <t>30 июня</t>
  </si>
  <si>
    <t>2015 года (неаудировано)</t>
  </si>
  <si>
    <t>31 декабря</t>
  </si>
  <si>
    <t>2014 года (аудировано)</t>
  </si>
  <si>
    <t xml:space="preserve"> </t>
  </si>
  <si>
    <t>Активы</t>
  </si>
  <si>
    <t>Долгосрочные активы</t>
  </si>
  <si>
    <t>Активы, связанные с разведкой и оценкой</t>
  </si>
  <si>
    <t>Основные средства</t>
  </si>
  <si>
    <t>Денежные средства, ограниченные в использовании</t>
  </si>
  <si>
    <t>Авансы, выданные за долгосрочные активы</t>
  </si>
  <si>
    <t>Производные финансовые инструменты</t>
  </si>
  <si>
    <t>–</t>
  </si>
  <si>
    <t>Текущие активы</t>
  </si>
  <si>
    <t>Товарно-материальные запасы</t>
  </si>
  <si>
    <t>Торговая дебиторская задолженность</t>
  </si>
  <si>
    <t>Предоплата и прочие краткосрочные активы</t>
  </si>
  <si>
    <t>Предоплата по корпоративному подоходному налогу</t>
  </si>
  <si>
    <t>Краткосрочные инвестиции</t>
  </si>
  <si>
    <t>Денежные средства и их эквиваленты</t>
  </si>
  <si>
    <t>Итого активы</t>
  </si>
  <si>
    <t>Капитал и обязательства</t>
  </si>
  <si>
    <t>Капитал Товарищества и резервы</t>
  </si>
  <si>
    <t>Капитал Товарищества</t>
  </si>
  <si>
    <t>Прочие резервы</t>
  </si>
  <si>
    <t>Нераспределённая прибыль</t>
  </si>
  <si>
    <t>Долгосрочные обязательства</t>
  </si>
  <si>
    <t>Долгосрочные займы</t>
  </si>
  <si>
    <t>Резервы по ликвидации скважин и восстановлению участка</t>
  </si>
  <si>
    <t>Задолженность перед Правительством Казахстана</t>
  </si>
  <si>
    <t>Обязательство по отсроченному налогу</t>
  </si>
  <si>
    <t>Текущие обязательства</t>
  </si>
  <si>
    <t>Текущая часть долгосрочных займов</t>
  </si>
  <si>
    <t>Торговая кредиторская задолженность</t>
  </si>
  <si>
    <t>Авансы полученные</t>
  </si>
  <si>
    <t>Текущая часть задолженности перед Правительством Казахстана</t>
  </si>
  <si>
    <t>Прочие краткосрочные обязательства</t>
  </si>
  <si>
    <t>Итого капитал и обязательства</t>
  </si>
  <si>
    <t>Прим</t>
  </si>
  <si>
    <t>Три месяца,</t>
  </si>
  <si>
    <t>закончившиеся 30 июня</t>
  </si>
  <si>
    <t>2015 года (неауди-ровано)</t>
  </si>
  <si>
    <t>2014 года (неауди-ровано)</t>
  </si>
  <si>
    <t>Выручка</t>
  </si>
  <si>
    <t>Выручка от продаж на экспорт</t>
  </si>
  <si>
    <t>Выручка от продаж на внутреннем рынке</t>
  </si>
  <si>
    <t xml:space="preserve">Себестоимость реализации </t>
  </si>
  <si>
    <t>Валовая прибыль</t>
  </si>
  <si>
    <t>Общие и административные расходы</t>
  </si>
  <si>
    <t xml:space="preserve">Расходы на реализацию и транспортировку </t>
  </si>
  <si>
    <t>Затраты по финансированию</t>
  </si>
  <si>
    <t>Убыток по производным финансовым инструментам</t>
  </si>
  <si>
    <t>Чистый убыток от курсовой разницы</t>
  </si>
  <si>
    <t>Процентные доходы</t>
  </si>
  <si>
    <t>Прочие доходы</t>
  </si>
  <si>
    <t>Прочие расходы</t>
  </si>
  <si>
    <t>Прибыль до налогообложения</t>
  </si>
  <si>
    <t>Расходы по корпоративному подоходному налогу</t>
  </si>
  <si>
    <t>Прибыль за период</t>
  </si>
  <si>
    <t>Прочий совокупный доход за период</t>
  </si>
  <si>
    <t>Итого совокупный доход за период</t>
  </si>
  <si>
    <t>Шесть месяцев,</t>
  </si>
  <si>
    <t xml:space="preserve"> закончившиеся 30 июня</t>
  </si>
  <si>
    <t xml:space="preserve">Шесть месяцев, </t>
  </si>
  <si>
    <t>2014 года</t>
  </si>
  <si>
    <t>(неаудировано)</t>
  </si>
  <si>
    <t>Денежные потоки от операционной деятельности</t>
  </si>
  <si>
    <t>Корректировки на:</t>
  </si>
  <si>
    <t>Износ, истощение и амортизацию</t>
  </si>
  <si>
    <t>13, 14</t>
  </si>
  <si>
    <t xml:space="preserve">Отрицательную/(положительную) курсовую разницу по инвестиционной и финансовой деятельности </t>
  </si>
  <si>
    <t>Убыток от выбытия основных средств</t>
  </si>
  <si>
    <t xml:space="preserve">Убыток по производным финансовым инструментам </t>
  </si>
  <si>
    <t>Операционная прибыль до изменений в оборотном капитале</t>
  </si>
  <si>
    <t>Изменения в оборотном капитале:</t>
  </si>
  <si>
    <t xml:space="preserve">Изменения в товарно-материальных запасах </t>
  </si>
  <si>
    <t xml:space="preserve">Изменения в торговой дебиторской задолженности </t>
  </si>
  <si>
    <t xml:space="preserve">Изменения в предоплате и прочих краткосрочных активах </t>
  </si>
  <si>
    <t xml:space="preserve">Изменения в торговой кредиторской задолженности </t>
  </si>
  <si>
    <t xml:space="preserve">Изменения в авансах полученных </t>
  </si>
  <si>
    <t xml:space="preserve">Изменения в задолженности перед Правительством Казахстана </t>
  </si>
  <si>
    <t xml:space="preserve">Изменения в прочих краткосрочных обязательствах </t>
  </si>
  <si>
    <t xml:space="preserve">Поступление денежных средств от операционной деятельности </t>
  </si>
  <si>
    <t>Уплаченный корпоративный подоходный налог</t>
  </si>
  <si>
    <t>Чистое поступление денежных средств от операционной деятельности</t>
  </si>
  <si>
    <t>Денежные потоки инвестиционной деятельности</t>
  </si>
  <si>
    <t>Полученные процентные доходы</t>
  </si>
  <si>
    <t>Приобретение основных средств</t>
  </si>
  <si>
    <t>Приобретение активов, связанных с разведкой и оценкой</t>
  </si>
  <si>
    <t>Выплата банковских депозитов</t>
  </si>
  <si>
    <t>Чистые денежные средства, использованные в инвестиционной деятельности</t>
  </si>
  <si>
    <t>Денежные потоки финансовой деятельности</t>
  </si>
  <si>
    <t>Уплаченные затраты по финансированию</t>
  </si>
  <si>
    <t>Выпуск облигаций</t>
  </si>
  <si>
    <t>Комиссии уплаченные за выпуск облигаций</t>
  </si>
  <si>
    <t>Перевод в денежные средства, ограниченные в использовании</t>
  </si>
  <si>
    <t>Вложения в капитал товарищества</t>
  </si>
  <si>
    <t>Распределение прибыли</t>
  </si>
  <si>
    <t>Погашение займов</t>
  </si>
  <si>
    <t xml:space="preserve">Чистые денежные потоки (использованные в) / от финансовой деятельности </t>
  </si>
  <si>
    <r>
      <t>Влияние изменений валютных курсов на денежные средства и их эквиваленты</t>
    </r>
    <r>
      <rPr>
        <b/>
        <sz val="8.5"/>
        <color theme="1"/>
        <rFont val="Arial"/>
        <family val="2"/>
        <charset val="204"/>
      </rPr>
      <t xml:space="preserve"> </t>
    </r>
  </si>
  <si>
    <t xml:space="preserve">Чистое (уменьшение)/увеличение денежных средств и их эквивалентов </t>
  </si>
  <si>
    <t>Денежные средства и их эквиваленты на начало периода</t>
  </si>
  <si>
    <r>
      <t>Денежные средства и их эквиваленты</t>
    </r>
    <r>
      <rPr>
        <sz val="8.5"/>
        <color theme="1"/>
        <rFont val="Arial"/>
        <family val="2"/>
        <charset val="204"/>
      </rPr>
      <t xml:space="preserve"> </t>
    </r>
    <r>
      <rPr>
        <b/>
        <sz val="8.5"/>
        <color theme="1"/>
        <rFont val="Arial"/>
        <family val="2"/>
        <charset val="204"/>
      </rPr>
      <t>на конец периода</t>
    </r>
  </si>
  <si>
    <t>Капитал Товари-щества</t>
  </si>
  <si>
    <t>Нераспре-делённая прибыль</t>
  </si>
  <si>
    <t>Итого</t>
  </si>
  <si>
    <t>На 1 января 2014 года (аудировано)</t>
  </si>
  <si>
    <t>Увеличение в капитале товарищества</t>
  </si>
  <si>
    <t>На 30 июня 2014 года (неаудировано)</t>
  </si>
  <si>
    <t>На 31 декабря 2014 года (аудировано)</t>
  </si>
  <si>
    <t>На 30 июня 2015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</si>
</sst>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169" fontId="3" fillId="0" borderId="0" xfId="1" applyNumberFormat="1" applyFont="1" applyAlignment="1">
      <alignment vertical="center"/>
    </xf>
    <xf numFmtId="169" fontId="4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69" fontId="4" fillId="0" borderId="0" xfId="1" applyNumberFormat="1" applyFont="1" applyAlignment="1">
      <alignment horizontal="center" vertical="center"/>
    </xf>
    <xf numFmtId="169" fontId="4" fillId="0" borderId="1" xfId="1" applyNumberFormat="1" applyFont="1" applyBorder="1" applyAlignment="1">
      <alignment horizontal="center" vertical="center"/>
    </xf>
    <xf numFmtId="169" fontId="4" fillId="0" borderId="2" xfId="1" applyNumberFormat="1" applyFont="1" applyBorder="1" applyAlignment="1">
      <alignment horizontal="center" vertical="center"/>
    </xf>
    <xf numFmtId="169" fontId="4" fillId="0" borderId="3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9" fontId="8" fillId="0" borderId="0" xfId="1" applyNumberFormat="1" applyFont="1" applyAlignment="1">
      <alignment vertical="center"/>
    </xf>
    <xf numFmtId="169" fontId="7" fillId="0" borderId="0" xfId="1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9" fontId="4" fillId="0" borderId="5" xfId="1" applyNumberFormat="1" applyFont="1" applyBorder="1" applyAlignment="1">
      <alignment vertical="center"/>
    </xf>
    <xf numFmtId="169" fontId="4" fillId="0" borderId="4" xfId="1" applyNumberFormat="1" applyFont="1" applyBorder="1" applyAlignment="1">
      <alignment vertical="center"/>
    </xf>
    <xf numFmtId="169" fontId="3" fillId="0" borderId="5" xfId="1" applyNumberFormat="1" applyFont="1" applyBorder="1" applyAlignment="1">
      <alignment vertical="center"/>
    </xf>
    <xf numFmtId="169" fontId="3" fillId="0" borderId="4" xfId="1" applyNumberFormat="1" applyFont="1" applyBorder="1" applyAlignment="1">
      <alignment vertical="center"/>
    </xf>
    <xf numFmtId="169" fontId="0" fillId="0" borderId="0" xfId="0" applyNumberFormat="1"/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F47" sqref="F47"/>
    </sheetView>
  </sheetViews>
  <sheetFormatPr defaultRowHeight="15" x14ac:dyDescent="0.25"/>
  <cols>
    <col min="1" max="1" width="38.28515625" style="15" customWidth="1"/>
    <col min="3" max="4" width="14" bestFit="1" customWidth="1"/>
  </cols>
  <sheetData>
    <row r="1" spans="1:6" x14ac:dyDescent="0.25">
      <c r="A1" s="11" t="s">
        <v>0</v>
      </c>
      <c r="B1" s="9" t="s">
        <v>39</v>
      </c>
      <c r="C1" s="2" t="s">
        <v>1</v>
      </c>
      <c r="D1" s="4" t="s">
        <v>3</v>
      </c>
    </row>
    <row r="2" spans="1:6" ht="15.75" thickBot="1" x14ac:dyDescent="0.3">
      <c r="A2" s="12"/>
      <c r="B2" s="10"/>
      <c r="C2" s="3" t="s">
        <v>2</v>
      </c>
      <c r="D2" s="5" t="s">
        <v>4</v>
      </c>
    </row>
    <row r="3" spans="1:6" x14ac:dyDescent="0.25">
      <c r="A3" s="13" t="s">
        <v>5</v>
      </c>
      <c r="B3" s="7"/>
      <c r="C3" s="8"/>
      <c r="D3" s="6"/>
    </row>
    <row r="4" spans="1:6" x14ac:dyDescent="0.25">
      <c r="A4" s="14" t="s">
        <v>6</v>
      </c>
      <c r="B4" s="7"/>
      <c r="C4" s="8"/>
      <c r="D4" s="6"/>
    </row>
    <row r="5" spans="1:6" x14ac:dyDescent="0.25">
      <c r="A5" s="14" t="s">
        <v>7</v>
      </c>
      <c r="B5" s="7"/>
      <c r="C5" s="8"/>
      <c r="D5" s="6"/>
    </row>
    <row r="6" spans="1:6" x14ac:dyDescent="0.25">
      <c r="A6" s="13" t="s">
        <v>8</v>
      </c>
      <c r="B6" s="7">
        <v>3</v>
      </c>
      <c r="C6" s="16">
        <v>25432</v>
      </c>
      <c r="D6" s="17">
        <v>24380</v>
      </c>
    </row>
    <row r="7" spans="1:6" x14ac:dyDescent="0.25">
      <c r="A7" s="13" t="s">
        <v>9</v>
      </c>
      <c r="B7" s="7">
        <v>4</v>
      </c>
      <c r="C7" s="16">
        <v>1512054</v>
      </c>
      <c r="D7" s="17">
        <v>1442192</v>
      </c>
    </row>
    <row r="8" spans="1:6" ht="24" x14ac:dyDescent="0.25">
      <c r="A8" s="13" t="s">
        <v>10</v>
      </c>
      <c r="B8" s="7"/>
      <c r="C8" s="16">
        <v>5287</v>
      </c>
      <c r="D8" s="17">
        <v>5023</v>
      </c>
    </row>
    <row r="9" spans="1:6" x14ac:dyDescent="0.25">
      <c r="A9" s="13" t="s">
        <v>11</v>
      </c>
      <c r="B9" s="7">
        <v>5</v>
      </c>
      <c r="C9" s="16">
        <v>147416</v>
      </c>
      <c r="D9" s="17">
        <v>134355</v>
      </c>
    </row>
    <row r="10" spans="1:6" x14ac:dyDescent="0.25">
      <c r="A10" s="13" t="s">
        <v>12</v>
      </c>
      <c r="B10" s="7">
        <v>18</v>
      </c>
      <c r="C10" s="16" t="s">
        <v>13</v>
      </c>
      <c r="D10" s="17">
        <v>60301</v>
      </c>
    </row>
    <row r="11" spans="1:6" x14ac:dyDescent="0.25">
      <c r="A11" s="59"/>
      <c r="B11" s="60"/>
      <c r="C11" s="56">
        <v>1690189</v>
      </c>
      <c r="D11" s="54">
        <v>1666251</v>
      </c>
      <c r="E11" s="58">
        <f>SUM(C6:C10)-C11</f>
        <v>0</v>
      </c>
      <c r="F11" s="58">
        <f>SUM(D6:D10)-D11</f>
        <v>0</v>
      </c>
    </row>
    <row r="12" spans="1:6" x14ac:dyDescent="0.25">
      <c r="A12" s="13" t="s">
        <v>5</v>
      </c>
      <c r="B12" s="7"/>
      <c r="C12" s="16"/>
      <c r="D12" s="17"/>
    </row>
    <row r="13" spans="1:6" x14ac:dyDescent="0.25">
      <c r="A13" s="14" t="s">
        <v>14</v>
      </c>
      <c r="B13" s="7"/>
      <c r="C13" s="16"/>
      <c r="D13" s="17"/>
    </row>
    <row r="14" spans="1:6" x14ac:dyDescent="0.25">
      <c r="A14" s="13" t="s">
        <v>15</v>
      </c>
      <c r="B14" s="7"/>
      <c r="C14" s="16">
        <v>26412</v>
      </c>
      <c r="D14" s="17">
        <v>25443</v>
      </c>
    </row>
    <row r="15" spans="1:6" x14ac:dyDescent="0.25">
      <c r="A15" s="13" t="s">
        <v>16</v>
      </c>
      <c r="B15" s="7">
        <v>7</v>
      </c>
      <c r="C15" s="16">
        <v>91765</v>
      </c>
      <c r="D15" s="17">
        <v>30110</v>
      </c>
    </row>
    <row r="16" spans="1:6" ht="24" x14ac:dyDescent="0.25">
      <c r="A16" s="13" t="s">
        <v>17</v>
      </c>
      <c r="B16" s="7"/>
      <c r="C16" s="16">
        <v>33548</v>
      </c>
      <c r="D16" s="17">
        <v>38570</v>
      </c>
    </row>
    <row r="17" spans="1:6" x14ac:dyDescent="0.25">
      <c r="A17" s="13" t="s">
        <v>12</v>
      </c>
      <c r="B17" s="7">
        <v>18</v>
      </c>
      <c r="C17" s="16">
        <v>56525</v>
      </c>
      <c r="D17" s="17" t="s">
        <v>13</v>
      </c>
    </row>
    <row r="18" spans="1:6" ht="24" x14ac:dyDescent="0.25">
      <c r="A18" s="13" t="s">
        <v>18</v>
      </c>
      <c r="B18" s="7"/>
      <c r="C18" s="16">
        <v>5586</v>
      </c>
      <c r="D18" s="17">
        <v>13925</v>
      </c>
    </row>
    <row r="19" spans="1:6" x14ac:dyDescent="0.25">
      <c r="A19" s="13" t="s">
        <v>19</v>
      </c>
      <c r="B19" s="7">
        <v>6</v>
      </c>
      <c r="C19" s="16">
        <v>25000</v>
      </c>
      <c r="D19" s="17">
        <v>25000</v>
      </c>
    </row>
    <row r="20" spans="1:6" x14ac:dyDescent="0.25">
      <c r="A20" s="13" t="s">
        <v>20</v>
      </c>
      <c r="B20" s="7">
        <v>8</v>
      </c>
      <c r="C20" s="16">
        <v>167815</v>
      </c>
      <c r="D20" s="17">
        <v>361350</v>
      </c>
    </row>
    <row r="21" spans="1:6" x14ac:dyDescent="0.25">
      <c r="A21" s="59"/>
      <c r="B21" s="60"/>
      <c r="C21" s="56">
        <v>406651</v>
      </c>
      <c r="D21" s="54">
        <v>494398</v>
      </c>
      <c r="E21" s="58">
        <f>SUM(C14:C20)-C21</f>
        <v>0</v>
      </c>
      <c r="F21" s="58">
        <f>SUM(D14:D20)-D21</f>
        <v>0</v>
      </c>
    </row>
    <row r="22" spans="1:6" ht="15.75" thickBot="1" x14ac:dyDescent="0.3">
      <c r="A22" s="61" t="s">
        <v>21</v>
      </c>
      <c r="B22" s="62"/>
      <c r="C22" s="57">
        <v>2096840</v>
      </c>
      <c r="D22" s="55">
        <v>2160649</v>
      </c>
      <c r="E22" s="58">
        <f>C11+C21-C22</f>
        <v>0</v>
      </c>
      <c r="F22" s="58">
        <f>D11+D21-D22</f>
        <v>0</v>
      </c>
    </row>
    <row r="23" spans="1:6" x14ac:dyDescent="0.25">
      <c r="A23" s="13" t="s">
        <v>5</v>
      </c>
      <c r="B23" s="7"/>
      <c r="C23" s="16"/>
      <c r="D23" s="17"/>
    </row>
    <row r="24" spans="1:6" x14ac:dyDescent="0.25">
      <c r="A24" s="14" t="s">
        <v>22</v>
      </c>
      <c r="B24" s="7"/>
      <c r="C24" s="16"/>
      <c r="D24" s="17"/>
    </row>
    <row r="25" spans="1:6" x14ac:dyDescent="0.25">
      <c r="A25" s="14" t="s">
        <v>23</v>
      </c>
      <c r="B25" s="7"/>
      <c r="C25" s="16"/>
      <c r="D25" s="17"/>
    </row>
    <row r="26" spans="1:6" x14ac:dyDescent="0.25">
      <c r="A26" s="13" t="s">
        <v>24</v>
      </c>
      <c r="B26" s="7">
        <v>9</v>
      </c>
      <c r="C26" s="16">
        <v>4112</v>
      </c>
      <c r="D26" s="17">
        <v>4112</v>
      </c>
    </row>
    <row r="27" spans="1:6" x14ac:dyDescent="0.25">
      <c r="A27" s="13" t="s">
        <v>25</v>
      </c>
      <c r="B27" s="7">
        <v>9</v>
      </c>
      <c r="C27" s="16">
        <v>32440</v>
      </c>
      <c r="D27" s="17">
        <v>32440</v>
      </c>
    </row>
    <row r="28" spans="1:6" x14ac:dyDescent="0.25">
      <c r="A28" s="13" t="s">
        <v>26</v>
      </c>
      <c r="B28" s="7"/>
      <c r="C28" s="16">
        <v>726760</v>
      </c>
      <c r="D28" s="17">
        <v>745185</v>
      </c>
    </row>
    <row r="29" spans="1:6" x14ac:dyDescent="0.25">
      <c r="A29" s="59"/>
      <c r="B29" s="60"/>
      <c r="C29" s="56">
        <v>763312</v>
      </c>
      <c r="D29" s="54">
        <v>781737</v>
      </c>
      <c r="E29" s="58">
        <f>SUM(C26:C28)-C29</f>
        <v>0</v>
      </c>
      <c r="F29" s="58">
        <f>SUM(D26:D28)-D29</f>
        <v>0</v>
      </c>
    </row>
    <row r="30" spans="1:6" x14ac:dyDescent="0.25">
      <c r="A30" s="13" t="s">
        <v>5</v>
      </c>
      <c r="B30" s="7"/>
      <c r="C30" s="16"/>
      <c r="D30" s="17"/>
    </row>
    <row r="31" spans="1:6" x14ac:dyDescent="0.25">
      <c r="A31" s="14" t="s">
        <v>27</v>
      </c>
      <c r="B31" s="7"/>
      <c r="C31" s="16"/>
      <c r="D31" s="17"/>
    </row>
    <row r="32" spans="1:6" x14ac:dyDescent="0.25">
      <c r="A32" s="13" t="s">
        <v>28</v>
      </c>
      <c r="B32" s="7">
        <v>10</v>
      </c>
      <c r="C32" s="16">
        <v>993376</v>
      </c>
      <c r="D32" s="17">
        <v>1035141</v>
      </c>
    </row>
    <row r="33" spans="1:6" ht="24" x14ac:dyDescent="0.25">
      <c r="A33" s="13" t="s">
        <v>29</v>
      </c>
      <c r="B33" s="7"/>
      <c r="C33" s="16">
        <v>20991</v>
      </c>
      <c r="D33" s="17">
        <v>20877</v>
      </c>
    </row>
    <row r="34" spans="1:6" ht="24" x14ac:dyDescent="0.25">
      <c r="A34" s="13" t="s">
        <v>30</v>
      </c>
      <c r="B34" s="7"/>
      <c r="C34" s="16">
        <v>5777</v>
      </c>
      <c r="D34" s="17">
        <v>5906</v>
      </c>
    </row>
    <row r="35" spans="1:6" x14ac:dyDescent="0.25">
      <c r="A35" s="13" t="s">
        <v>31</v>
      </c>
      <c r="B35" s="7"/>
      <c r="C35" s="16">
        <v>203038</v>
      </c>
      <c r="D35" s="17">
        <v>205298</v>
      </c>
    </row>
    <row r="36" spans="1:6" x14ac:dyDescent="0.25">
      <c r="A36" s="59"/>
      <c r="B36" s="60"/>
      <c r="C36" s="56">
        <v>1223182</v>
      </c>
      <c r="D36" s="54">
        <v>1267222</v>
      </c>
      <c r="E36" s="58">
        <f>SUM(C32:C35)-C36</f>
        <v>0</v>
      </c>
      <c r="F36" s="58">
        <f>SUM(D32:D35)-D36</f>
        <v>0</v>
      </c>
    </row>
    <row r="37" spans="1:6" x14ac:dyDescent="0.25">
      <c r="A37" s="14" t="s">
        <v>5</v>
      </c>
      <c r="B37" s="7"/>
      <c r="C37" s="16"/>
      <c r="D37" s="17"/>
    </row>
    <row r="38" spans="1:6" x14ac:dyDescent="0.25">
      <c r="A38" s="14" t="s">
        <v>32</v>
      </c>
      <c r="B38" s="7"/>
      <c r="C38" s="16"/>
      <c r="D38" s="17"/>
    </row>
    <row r="39" spans="1:6" x14ac:dyDescent="0.25">
      <c r="A39" s="13" t="s">
        <v>33</v>
      </c>
      <c r="B39" s="7">
        <v>10</v>
      </c>
      <c r="C39" s="16">
        <v>14914</v>
      </c>
      <c r="D39" s="17">
        <v>15024</v>
      </c>
    </row>
    <row r="40" spans="1:6" x14ac:dyDescent="0.25">
      <c r="A40" s="13" t="s">
        <v>34</v>
      </c>
      <c r="B40" s="7"/>
      <c r="C40" s="16">
        <v>54541</v>
      </c>
      <c r="D40" s="17">
        <v>48634</v>
      </c>
    </row>
    <row r="41" spans="1:6" x14ac:dyDescent="0.25">
      <c r="A41" s="13" t="s">
        <v>35</v>
      </c>
      <c r="B41" s="7"/>
      <c r="C41" s="16">
        <v>245</v>
      </c>
      <c r="D41" s="17">
        <v>2670</v>
      </c>
    </row>
    <row r="42" spans="1:6" ht="24" x14ac:dyDescent="0.25">
      <c r="A42" s="13" t="s">
        <v>36</v>
      </c>
      <c r="B42" s="7"/>
      <c r="C42" s="16">
        <v>1031</v>
      </c>
      <c r="D42" s="17">
        <v>1031</v>
      </c>
    </row>
    <row r="43" spans="1:6" x14ac:dyDescent="0.25">
      <c r="A43" s="13" t="s">
        <v>37</v>
      </c>
      <c r="B43" s="7">
        <v>11</v>
      </c>
      <c r="C43" s="16">
        <v>39615</v>
      </c>
      <c r="D43" s="17">
        <v>44331</v>
      </c>
    </row>
    <row r="44" spans="1:6" x14ac:dyDescent="0.25">
      <c r="A44" s="59"/>
      <c r="B44" s="60"/>
      <c r="C44" s="56">
        <v>110346</v>
      </c>
      <c r="D44" s="54">
        <v>111690</v>
      </c>
      <c r="E44" s="58">
        <f>SUM(C39:C43)-C44</f>
        <v>0</v>
      </c>
      <c r="F44" s="58">
        <f>SUM(D39:D43)-D44</f>
        <v>0</v>
      </c>
    </row>
    <row r="45" spans="1:6" ht="15.75" thickBot="1" x14ac:dyDescent="0.3">
      <c r="A45" s="61" t="s">
        <v>38</v>
      </c>
      <c r="B45" s="62"/>
      <c r="C45" s="57">
        <v>2096840</v>
      </c>
      <c r="D45" s="55">
        <v>2160649</v>
      </c>
      <c r="E45" s="58">
        <f>C29+C36+C44-C45</f>
        <v>0</v>
      </c>
      <c r="F45" s="58">
        <f>D29+D36+D44-D45</f>
        <v>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28" sqref="C28"/>
    </sheetView>
  </sheetViews>
  <sheetFormatPr defaultRowHeight="15" x14ac:dyDescent="0.25"/>
  <cols>
    <col min="1" max="1" width="34.7109375" customWidth="1"/>
    <col min="3" max="6" width="12.42578125" bestFit="1" customWidth="1"/>
  </cols>
  <sheetData>
    <row r="1" spans="1:6" x14ac:dyDescent="0.25">
      <c r="A1" s="27"/>
      <c r="B1" s="9"/>
      <c r="C1" s="8" t="s">
        <v>40</v>
      </c>
      <c r="D1" s="8"/>
      <c r="E1" s="28" t="s">
        <v>62</v>
      </c>
      <c r="F1" s="28"/>
    </row>
    <row r="2" spans="1:6" x14ac:dyDescent="0.25">
      <c r="A2" s="27"/>
      <c r="B2" s="9"/>
      <c r="C2" s="8" t="s">
        <v>41</v>
      </c>
      <c r="D2" s="8"/>
      <c r="E2" s="8" t="s">
        <v>63</v>
      </c>
      <c r="F2" s="8"/>
    </row>
    <row r="3" spans="1:6" ht="15.75" thickBot="1" x14ac:dyDescent="0.3">
      <c r="A3" s="20" t="s">
        <v>0</v>
      </c>
      <c r="B3" s="19" t="s">
        <v>39</v>
      </c>
      <c r="C3" s="29" t="s">
        <v>42</v>
      </c>
      <c r="D3" s="29" t="s">
        <v>43</v>
      </c>
      <c r="E3" s="29" t="s">
        <v>42</v>
      </c>
      <c r="F3" s="29" t="s">
        <v>43</v>
      </c>
    </row>
    <row r="4" spans="1:6" x14ac:dyDescent="0.25">
      <c r="A4" s="18" t="s">
        <v>5</v>
      </c>
      <c r="B4" s="7"/>
      <c r="C4" s="7"/>
      <c r="D4" s="7"/>
      <c r="E4" s="7"/>
      <c r="F4" s="7"/>
    </row>
    <row r="5" spans="1:6" x14ac:dyDescent="0.25">
      <c r="A5" s="8" t="s">
        <v>44</v>
      </c>
      <c r="B5" s="7"/>
      <c r="C5" s="7"/>
      <c r="D5" s="7"/>
      <c r="E5" s="7"/>
      <c r="F5" s="7"/>
    </row>
    <row r="6" spans="1:6" x14ac:dyDescent="0.25">
      <c r="A6" s="6" t="s">
        <v>45</v>
      </c>
      <c r="B6" s="7"/>
      <c r="C6" s="30">
        <v>173714</v>
      </c>
      <c r="D6" s="30">
        <v>192075</v>
      </c>
      <c r="E6" s="30">
        <v>259348</v>
      </c>
      <c r="F6" s="30">
        <v>389919</v>
      </c>
    </row>
    <row r="7" spans="1:6" ht="15.75" thickBot="1" x14ac:dyDescent="0.3">
      <c r="A7" s="21" t="s">
        <v>46</v>
      </c>
      <c r="B7" s="22"/>
      <c r="C7" s="31" t="s">
        <v>13</v>
      </c>
      <c r="D7" s="31">
        <v>25950</v>
      </c>
      <c r="E7" s="31">
        <v>14705</v>
      </c>
      <c r="F7" s="31">
        <v>55058</v>
      </c>
    </row>
    <row r="8" spans="1:6" x14ac:dyDescent="0.25">
      <c r="A8" s="6"/>
      <c r="B8" s="7">
        <v>12</v>
      </c>
      <c r="C8" s="30">
        <v>173714</v>
      </c>
      <c r="D8" s="30">
        <v>218025</v>
      </c>
      <c r="E8" s="30">
        <v>274053</v>
      </c>
      <c r="F8" s="30">
        <v>444977</v>
      </c>
    </row>
    <row r="9" spans="1:6" x14ac:dyDescent="0.25">
      <c r="A9" s="6" t="s">
        <v>5</v>
      </c>
      <c r="B9" s="7"/>
      <c r="C9" s="30"/>
      <c r="D9" s="30"/>
      <c r="E9" s="30"/>
      <c r="F9" s="30"/>
    </row>
    <row r="10" spans="1:6" ht="15.75" thickBot="1" x14ac:dyDescent="0.3">
      <c r="A10" s="21" t="s">
        <v>47</v>
      </c>
      <c r="B10" s="22">
        <v>13</v>
      </c>
      <c r="C10" s="31">
        <v>-55267</v>
      </c>
      <c r="D10" s="31">
        <v>-47632</v>
      </c>
      <c r="E10" s="31">
        <v>-101691</v>
      </c>
      <c r="F10" s="31">
        <v>-98853</v>
      </c>
    </row>
    <row r="11" spans="1:6" x14ac:dyDescent="0.25">
      <c r="A11" s="8" t="s">
        <v>48</v>
      </c>
      <c r="B11" s="7"/>
      <c r="C11" s="30">
        <v>118447</v>
      </c>
      <c r="D11" s="30">
        <v>170393</v>
      </c>
      <c r="E11" s="30">
        <v>172362</v>
      </c>
      <c r="F11" s="30">
        <v>346124</v>
      </c>
    </row>
    <row r="12" spans="1:6" x14ac:dyDescent="0.25">
      <c r="A12" s="6" t="s">
        <v>5</v>
      </c>
      <c r="B12" s="7"/>
      <c r="C12" s="30">
        <f>C8+C10-C11</f>
        <v>0</v>
      </c>
      <c r="D12" s="30">
        <f t="shared" ref="D12:F12" si="0">D8+D10-D11</f>
        <v>0</v>
      </c>
      <c r="E12" s="30">
        <f t="shared" si="0"/>
        <v>0</v>
      </c>
      <c r="F12" s="30">
        <f t="shared" si="0"/>
        <v>0</v>
      </c>
    </row>
    <row r="13" spans="1:6" x14ac:dyDescent="0.25">
      <c r="A13" s="6" t="s">
        <v>49</v>
      </c>
      <c r="B13" s="7">
        <v>14</v>
      </c>
      <c r="C13" s="30">
        <v>-7432</v>
      </c>
      <c r="D13" s="30">
        <v>-9850</v>
      </c>
      <c r="E13" s="30">
        <v>-15081</v>
      </c>
      <c r="F13" s="30">
        <v>-17233</v>
      </c>
    </row>
    <row r="14" spans="1:6" x14ac:dyDescent="0.25">
      <c r="A14" s="6" t="s">
        <v>50</v>
      </c>
      <c r="B14" s="7">
        <v>15</v>
      </c>
      <c r="C14" s="30">
        <v>-31200</v>
      </c>
      <c r="D14" s="30">
        <v>-33114</v>
      </c>
      <c r="E14" s="30">
        <v>-52614</v>
      </c>
      <c r="F14" s="30">
        <v>-63573</v>
      </c>
    </row>
    <row r="15" spans="1:6" x14ac:dyDescent="0.25">
      <c r="A15" s="6" t="s">
        <v>51</v>
      </c>
      <c r="B15" s="7">
        <v>16</v>
      </c>
      <c r="C15" s="30">
        <v>-13144</v>
      </c>
      <c r="D15" s="30">
        <v>-18228</v>
      </c>
      <c r="E15" s="30">
        <v>-27475</v>
      </c>
      <c r="F15" s="30">
        <v>-41914</v>
      </c>
    </row>
    <row r="16" spans="1:6" x14ac:dyDescent="0.25">
      <c r="A16" s="6" t="s">
        <v>52</v>
      </c>
      <c r="B16" s="7">
        <v>18</v>
      </c>
      <c r="C16" s="30">
        <v>-13781</v>
      </c>
      <c r="D16" s="30">
        <v>-5478</v>
      </c>
      <c r="E16" s="30">
        <v>-3776</v>
      </c>
      <c r="F16" s="30">
        <v>-6126</v>
      </c>
    </row>
    <row r="17" spans="1:6" x14ac:dyDescent="0.25">
      <c r="A17" s="6" t="s">
        <v>53</v>
      </c>
      <c r="B17" s="7"/>
      <c r="C17" s="30">
        <v>-350</v>
      </c>
      <c r="D17" s="30">
        <v>-570</v>
      </c>
      <c r="E17" s="30">
        <v>-665</v>
      </c>
      <c r="F17" s="30">
        <v>-2066</v>
      </c>
    </row>
    <row r="18" spans="1:6" x14ac:dyDescent="0.25">
      <c r="A18" s="6" t="s">
        <v>54</v>
      </c>
      <c r="B18" s="7"/>
      <c r="C18" s="30">
        <v>75</v>
      </c>
      <c r="D18" s="30">
        <v>130</v>
      </c>
      <c r="E18" s="30">
        <v>174</v>
      </c>
      <c r="F18" s="30">
        <v>634</v>
      </c>
    </row>
    <row r="19" spans="1:6" x14ac:dyDescent="0.25">
      <c r="A19" s="6" t="s">
        <v>55</v>
      </c>
      <c r="B19" s="7"/>
      <c r="C19" s="30">
        <v>1767</v>
      </c>
      <c r="D19" s="30">
        <v>839</v>
      </c>
      <c r="E19" s="30">
        <v>2880</v>
      </c>
      <c r="F19" s="30">
        <v>1713</v>
      </c>
    </row>
    <row r="20" spans="1:6" ht="15.75" thickBot="1" x14ac:dyDescent="0.3">
      <c r="A20" s="6" t="s">
        <v>56</v>
      </c>
      <c r="B20" s="7"/>
      <c r="C20" s="30">
        <v>-6984</v>
      </c>
      <c r="D20" s="30">
        <v>-7573</v>
      </c>
      <c r="E20" s="30">
        <v>-14107</v>
      </c>
      <c r="F20" s="30">
        <v>-14106</v>
      </c>
    </row>
    <row r="21" spans="1:6" x14ac:dyDescent="0.25">
      <c r="A21" s="23" t="s">
        <v>57</v>
      </c>
      <c r="B21" s="24"/>
      <c r="C21" s="32">
        <v>47398</v>
      </c>
      <c r="D21" s="32">
        <v>96549</v>
      </c>
      <c r="E21" s="32">
        <v>61698</v>
      </c>
      <c r="F21" s="32">
        <v>203453</v>
      </c>
    </row>
    <row r="22" spans="1:6" x14ac:dyDescent="0.25">
      <c r="A22" s="6" t="s">
        <v>5</v>
      </c>
      <c r="B22" s="7"/>
      <c r="C22" s="30">
        <f>SUM(C11:C20)-C21</f>
        <v>0</v>
      </c>
      <c r="D22" s="30">
        <f t="shared" ref="D22:F22" si="1">SUM(D11:D20)-D21</f>
        <v>0</v>
      </c>
      <c r="E22" s="30">
        <f t="shared" si="1"/>
        <v>0</v>
      </c>
      <c r="F22" s="30">
        <f t="shared" si="1"/>
        <v>0</v>
      </c>
    </row>
    <row r="23" spans="1:6" ht="15.75" thickBot="1" x14ac:dyDescent="0.3">
      <c r="A23" s="21" t="s">
        <v>58</v>
      </c>
      <c r="B23" s="22">
        <v>17</v>
      </c>
      <c r="C23" s="31">
        <v>-25325</v>
      </c>
      <c r="D23" s="31">
        <v>-36229</v>
      </c>
      <c r="E23" s="31">
        <v>-35123</v>
      </c>
      <c r="F23" s="31">
        <v>-86060</v>
      </c>
    </row>
    <row r="24" spans="1:6" x14ac:dyDescent="0.25">
      <c r="A24" s="8" t="s">
        <v>59</v>
      </c>
      <c r="B24" s="7"/>
      <c r="C24" s="30">
        <v>22073</v>
      </c>
      <c r="D24" s="30">
        <v>60320</v>
      </c>
      <c r="E24" s="30">
        <v>26575</v>
      </c>
      <c r="F24" s="30">
        <v>117393</v>
      </c>
    </row>
    <row r="25" spans="1:6" x14ac:dyDescent="0.25">
      <c r="A25" s="8" t="s">
        <v>5</v>
      </c>
      <c r="B25" s="7"/>
      <c r="C25" s="30">
        <f>C21+C23-C24</f>
        <v>0</v>
      </c>
      <c r="D25" s="30">
        <f t="shared" ref="D25:F25" si="2">D21+D23-D24</f>
        <v>0</v>
      </c>
      <c r="E25" s="30">
        <f t="shared" si="2"/>
        <v>0</v>
      </c>
      <c r="F25" s="30">
        <f t="shared" si="2"/>
        <v>0</v>
      </c>
    </row>
    <row r="26" spans="1:6" ht="15.75" thickBot="1" x14ac:dyDescent="0.3">
      <c r="A26" s="21" t="s">
        <v>60</v>
      </c>
      <c r="B26" s="22"/>
      <c r="C26" s="31" t="s">
        <v>13</v>
      </c>
      <c r="D26" s="31" t="s">
        <v>13</v>
      </c>
      <c r="E26" s="31" t="s">
        <v>13</v>
      </c>
      <c r="F26" s="31" t="s">
        <v>13</v>
      </c>
    </row>
    <row r="27" spans="1:6" ht="15.75" thickBot="1" x14ac:dyDescent="0.3">
      <c r="A27" s="25" t="s">
        <v>61</v>
      </c>
      <c r="B27" s="26"/>
      <c r="C27" s="33">
        <v>22073</v>
      </c>
      <c r="D27" s="33">
        <v>60320</v>
      </c>
      <c r="E27" s="33">
        <v>26575</v>
      </c>
      <c r="F27" s="33">
        <v>117393</v>
      </c>
    </row>
    <row r="28" spans="1:6" ht="15.75" thickTop="1" x14ac:dyDescent="0.25"/>
  </sheetData>
  <mergeCells count="3">
    <mergeCell ref="A1:A2"/>
    <mergeCell ref="B1:B2"/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8" workbookViewId="0">
      <selection activeCell="E51" sqref="E51:F51"/>
    </sheetView>
  </sheetViews>
  <sheetFormatPr defaultRowHeight="15" x14ac:dyDescent="0.25"/>
  <cols>
    <col min="1" max="1" width="39.85546875" style="15" customWidth="1"/>
    <col min="3" max="3" width="11.28515625" bestFit="1" customWidth="1"/>
    <col min="4" max="4" width="11.140625" bestFit="1" customWidth="1"/>
    <col min="5" max="5" width="10.5703125" bestFit="1" customWidth="1"/>
  </cols>
  <sheetData>
    <row r="1" spans="1:6" x14ac:dyDescent="0.25">
      <c r="A1" s="45"/>
      <c r="B1" s="39"/>
      <c r="C1" s="40" t="s">
        <v>64</v>
      </c>
      <c r="D1" s="40"/>
    </row>
    <row r="2" spans="1:6" ht="15.75" thickBot="1" x14ac:dyDescent="0.3">
      <c r="A2" s="45"/>
      <c r="B2" s="39"/>
      <c r="C2" s="44" t="s">
        <v>41</v>
      </c>
      <c r="D2" s="44"/>
    </row>
    <row r="3" spans="1:6" x14ac:dyDescent="0.25">
      <c r="A3" s="11" t="s">
        <v>0</v>
      </c>
      <c r="B3" s="40" t="s">
        <v>39</v>
      </c>
      <c r="C3" s="42" t="s">
        <v>2</v>
      </c>
      <c r="D3" s="35" t="s">
        <v>65</v>
      </c>
    </row>
    <row r="4" spans="1:6" ht="15.75" thickBot="1" x14ac:dyDescent="0.3">
      <c r="A4" s="12"/>
      <c r="B4" s="41"/>
      <c r="C4" s="43"/>
      <c r="D4" s="36" t="s">
        <v>66</v>
      </c>
    </row>
    <row r="5" spans="1:6" x14ac:dyDescent="0.25">
      <c r="A5" s="46" t="s">
        <v>5</v>
      </c>
      <c r="B5" s="34"/>
      <c r="C5" s="37"/>
      <c r="D5" s="38"/>
    </row>
    <row r="6" spans="1:6" ht="22.5" x14ac:dyDescent="0.25">
      <c r="A6" s="46" t="s">
        <v>67</v>
      </c>
      <c r="B6" s="34"/>
      <c r="C6" s="37"/>
      <c r="D6" s="38"/>
    </row>
    <row r="7" spans="1:6" x14ac:dyDescent="0.25">
      <c r="A7" s="47" t="s">
        <v>57</v>
      </c>
      <c r="B7" s="34"/>
      <c r="C7" s="49">
        <v>61698</v>
      </c>
      <c r="D7" s="50">
        <v>203453</v>
      </c>
    </row>
    <row r="8" spans="1:6" x14ac:dyDescent="0.25">
      <c r="A8" s="48" t="s">
        <v>5</v>
      </c>
      <c r="B8" s="34"/>
      <c r="C8" s="50"/>
      <c r="D8" s="50"/>
    </row>
    <row r="9" spans="1:6" x14ac:dyDescent="0.25">
      <c r="A9" s="48" t="s">
        <v>68</v>
      </c>
      <c r="B9" s="34"/>
      <c r="C9" s="50"/>
      <c r="D9" s="50"/>
    </row>
    <row r="10" spans="1:6" x14ac:dyDescent="0.25">
      <c r="A10" s="47" t="s">
        <v>69</v>
      </c>
      <c r="B10" s="34" t="s">
        <v>70</v>
      </c>
      <c r="C10" s="49">
        <v>56788</v>
      </c>
      <c r="D10" s="50">
        <v>57320</v>
      </c>
    </row>
    <row r="11" spans="1:6" x14ac:dyDescent="0.25">
      <c r="A11" s="47" t="s">
        <v>51</v>
      </c>
      <c r="B11" s="34">
        <v>16</v>
      </c>
      <c r="C11" s="49">
        <v>27475</v>
      </c>
      <c r="D11" s="50">
        <v>41914</v>
      </c>
    </row>
    <row r="12" spans="1:6" x14ac:dyDescent="0.25">
      <c r="A12" s="47" t="s">
        <v>54</v>
      </c>
      <c r="B12" s="34"/>
      <c r="C12" s="49">
        <v>-174</v>
      </c>
      <c r="D12" s="50">
        <v>-634</v>
      </c>
    </row>
    <row r="13" spans="1:6" ht="33.75" x14ac:dyDescent="0.25">
      <c r="A13" s="47" t="s">
        <v>71</v>
      </c>
      <c r="B13" s="34"/>
      <c r="C13" s="49">
        <v>157</v>
      </c>
      <c r="D13" s="50">
        <v>-4153</v>
      </c>
    </row>
    <row r="14" spans="1:6" x14ac:dyDescent="0.25">
      <c r="A14" s="47" t="s">
        <v>72</v>
      </c>
      <c r="B14" s="34"/>
      <c r="C14" s="49">
        <v>7</v>
      </c>
      <c r="D14" s="50">
        <v>33</v>
      </c>
    </row>
    <row r="15" spans="1:6" ht="22.5" x14ac:dyDescent="0.25">
      <c r="A15" s="47" t="s">
        <v>73</v>
      </c>
      <c r="B15" s="34">
        <v>18</v>
      </c>
      <c r="C15" s="49">
        <v>3776</v>
      </c>
      <c r="D15" s="50">
        <v>6126</v>
      </c>
    </row>
    <row r="16" spans="1:6" ht="22.5" x14ac:dyDescent="0.25">
      <c r="A16" s="46" t="s">
        <v>74</v>
      </c>
      <c r="B16" s="34"/>
      <c r="C16" s="49">
        <v>149727</v>
      </c>
      <c r="D16" s="50">
        <v>304059</v>
      </c>
      <c r="E16" s="58">
        <f>SUM(C7:C15)-C16</f>
        <v>0</v>
      </c>
      <c r="F16" s="58">
        <f>SUM(D7:D15)-D16</f>
        <v>0</v>
      </c>
    </row>
    <row r="17" spans="1:6" x14ac:dyDescent="0.25">
      <c r="A17" s="48" t="s">
        <v>5</v>
      </c>
      <c r="B17" s="34"/>
      <c r="C17" s="50"/>
      <c r="D17" s="50"/>
    </row>
    <row r="18" spans="1:6" x14ac:dyDescent="0.25">
      <c r="A18" s="48" t="s">
        <v>75</v>
      </c>
      <c r="B18" s="34"/>
      <c r="C18" s="50"/>
      <c r="D18" s="50"/>
    </row>
    <row r="19" spans="1:6" x14ac:dyDescent="0.25">
      <c r="A19" s="47" t="s">
        <v>76</v>
      </c>
      <c r="B19" s="34"/>
      <c r="C19" s="49">
        <v>-969</v>
      </c>
      <c r="D19" s="50">
        <v>-1404</v>
      </c>
    </row>
    <row r="20" spans="1:6" ht="22.5" x14ac:dyDescent="0.25">
      <c r="A20" s="47" t="s">
        <v>77</v>
      </c>
      <c r="B20" s="34"/>
      <c r="C20" s="49">
        <v>-61655</v>
      </c>
      <c r="D20" s="50">
        <v>-40677</v>
      </c>
    </row>
    <row r="21" spans="1:6" ht="22.5" x14ac:dyDescent="0.25">
      <c r="A21" s="47" t="s">
        <v>78</v>
      </c>
      <c r="B21" s="34"/>
      <c r="C21" s="49">
        <v>5022</v>
      </c>
      <c r="D21" s="50">
        <v>-13014</v>
      </c>
    </row>
    <row r="22" spans="1:6" ht="22.5" x14ac:dyDescent="0.25">
      <c r="A22" s="47" t="s">
        <v>79</v>
      </c>
      <c r="B22" s="34"/>
      <c r="C22" s="49">
        <v>10054</v>
      </c>
      <c r="D22" s="50">
        <v>20074</v>
      </c>
    </row>
    <row r="23" spans="1:6" x14ac:dyDescent="0.25">
      <c r="A23" s="47" t="s">
        <v>80</v>
      </c>
      <c r="B23" s="34"/>
      <c r="C23" s="49">
        <v>-2425</v>
      </c>
      <c r="D23" s="50">
        <v>1181</v>
      </c>
    </row>
    <row r="24" spans="1:6" ht="22.5" x14ac:dyDescent="0.25">
      <c r="A24" s="47" t="s">
        <v>81</v>
      </c>
      <c r="B24" s="34"/>
      <c r="C24" s="49">
        <v>-515</v>
      </c>
      <c r="D24" s="50">
        <v>-516</v>
      </c>
    </row>
    <row r="25" spans="1:6" ht="22.5" x14ac:dyDescent="0.25">
      <c r="A25" s="47" t="s">
        <v>82</v>
      </c>
      <c r="B25" s="34"/>
      <c r="C25" s="49">
        <v>-4716</v>
      </c>
      <c r="D25" s="50">
        <v>-23729</v>
      </c>
    </row>
    <row r="26" spans="1:6" ht="22.5" x14ac:dyDescent="0.25">
      <c r="A26" s="46" t="s">
        <v>83</v>
      </c>
      <c r="B26" s="34"/>
      <c r="C26" s="49">
        <v>94523</v>
      </c>
      <c r="D26" s="50">
        <v>245974</v>
      </c>
      <c r="E26" s="58">
        <f>SUM(C16:C25)-C26</f>
        <v>0</v>
      </c>
      <c r="F26" s="58">
        <f>SUM(D16:D25)-D26</f>
        <v>0</v>
      </c>
    </row>
    <row r="27" spans="1:6" x14ac:dyDescent="0.25">
      <c r="A27" s="47" t="s">
        <v>5</v>
      </c>
      <c r="B27" s="34"/>
      <c r="C27" s="49"/>
      <c r="D27" s="50"/>
    </row>
    <row r="28" spans="1:6" x14ac:dyDescent="0.25">
      <c r="A28" s="47" t="s">
        <v>84</v>
      </c>
      <c r="B28" s="34"/>
      <c r="C28" s="49">
        <v>-29249</v>
      </c>
      <c r="D28" s="50">
        <v>-57906</v>
      </c>
    </row>
    <row r="29" spans="1:6" ht="22.5" x14ac:dyDescent="0.25">
      <c r="A29" s="46" t="s">
        <v>85</v>
      </c>
      <c r="B29" s="34"/>
      <c r="C29" s="49">
        <v>65274</v>
      </c>
      <c r="D29" s="50">
        <v>188068</v>
      </c>
      <c r="E29" s="58">
        <f>C26+C28-C29</f>
        <v>0</v>
      </c>
      <c r="F29" s="58">
        <f>D26+D28-D29</f>
        <v>0</v>
      </c>
    </row>
    <row r="30" spans="1:6" x14ac:dyDescent="0.25">
      <c r="A30" s="47" t="s">
        <v>5</v>
      </c>
      <c r="B30" s="34"/>
      <c r="C30" s="49"/>
      <c r="D30" s="50"/>
    </row>
    <row r="31" spans="1:6" ht="22.5" x14ac:dyDescent="0.25">
      <c r="A31" s="46" t="s">
        <v>86</v>
      </c>
      <c r="B31" s="34"/>
      <c r="C31" s="49"/>
      <c r="D31" s="50"/>
    </row>
    <row r="32" spans="1:6" x14ac:dyDescent="0.25">
      <c r="A32" s="47" t="s">
        <v>87</v>
      </c>
      <c r="B32" s="34"/>
      <c r="C32" s="49">
        <v>174</v>
      </c>
      <c r="D32" s="50">
        <v>634</v>
      </c>
    </row>
    <row r="33" spans="1:6" x14ac:dyDescent="0.25">
      <c r="A33" s="47" t="s">
        <v>88</v>
      </c>
      <c r="B33" s="34"/>
      <c r="C33" s="49">
        <v>-131093</v>
      </c>
      <c r="D33" s="50">
        <v>-147803</v>
      </c>
    </row>
    <row r="34" spans="1:6" ht="22.5" x14ac:dyDescent="0.25">
      <c r="A34" s="47" t="s">
        <v>89</v>
      </c>
      <c r="B34" s="34"/>
      <c r="C34" s="49">
        <v>-1318</v>
      </c>
      <c r="D34" s="50">
        <v>-6380</v>
      </c>
    </row>
    <row r="35" spans="1:6" x14ac:dyDescent="0.25">
      <c r="A35" s="47" t="s">
        <v>90</v>
      </c>
      <c r="B35" s="34"/>
      <c r="C35" s="49" t="s">
        <v>13</v>
      </c>
      <c r="D35" s="50">
        <v>25000</v>
      </c>
    </row>
    <row r="36" spans="1:6" ht="22.5" x14ac:dyDescent="0.25">
      <c r="A36" s="46" t="s">
        <v>91</v>
      </c>
      <c r="B36" s="34"/>
      <c r="C36" s="49">
        <v>-132237</v>
      </c>
      <c r="D36" s="50">
        <v>-128549</v>
      </c>
      <c r="E36" s="58">
        <f>SUM(C32:C35)-C36</f>
        <v>0</v>
      </c>
      <c r="F36" s="58">
        <f>SUM(D32:D35)-D36</f>
        <v>0</v>
      </c>
    </row>
    <row r="37" spans="1:6" x14ac:dyDescent="0.25">
      <c r="A37" s="47" t="s">
        <v>5</v>
      </c>
      <c r="B37" s="34"/>
      <c r="C37" s="49"/>
      <c r="D37" s="50"/>
    </row>
    <row r="38" spans="1:6" x14ac:dyDescent="0.25">
      <c r="A38" s="46" t="s">
        <v>92</v>
      </c>
      <c r="B38" s="34"/>
      <c r="C38" s="49"/>
      <c r="D38" s="50"/>
    </row>
    <row r="39" spans="1:6" x14ac:dyDescent="0.25">
      <c r="A39" s="47" t="s">
        <v>93</v>
      </c>
      <c r="B39" s="34"/>
      <c r="C39" s="49">
        <v>-36270</v>
      </c>
      <c r="D39" s="50">
        <v>-36662</v>
      </c>
    </row>
    <row r="40" spans="1:6" x14ac:dyDescent="0.25">
      <c r="A40" s="47" t="s">
        <v>94</v>
      </c>
      <c r="B40" s="34">
        <v>10</v>
      </c>
      <c r="C40" s="49" t="s">
        <v>13</v>
      </c>
      <c r="D40" s="50">
        <v>400000</v>
      </c>
    </row>
    <row r="41" spans="1:6" x14ac:dyDescent="0.25">
      <c r="A41" s="47" t="s">
        <v>95</v>
      </c>
      <c r="B41" s="34"/>
      <c r="C41" s="49" t="s">
        <v>13</v>
      </c>
      <c r="D41" s="50">
        <v>-6525</v>
      </c>
    </row>
    <row r="42" spans="1:6" ht="22.5" x14ac:dyDescent="0.25">
      <c r="A42" s="47" t="s">
        <v>96</v>
      </c>
      <c r="B42" s="34"/>
      <c r="C42" s="49">
        <v>-264</v>
      </c>
      <c r="D42" s="50">
        <v>-401</v>
      </c>
    </row>
    <row r="43" spans="1:6" x14ac:dyDescent="0.25">
      <c r="A43" s="47" t="s">
        <v>97</v>
      </c>
      <c r="B43" s="34"/>
      <c r="C43" s="49" t="s">
        <v>13</v>
      </c>
      <c r="D43" s="50">
        <v>4108</v>
      </c>
    </row>
    <row r="44" spans="1:6" x14ac:dyDescent="0.25">
      <c r="A44" s="47" t="s">
        <v>98</v>
      </c>
      <c r="B44" s="34">
        <v>9</v>
      </c>
      <c r="C44" s="49">
        <v>-45000</v>
      </c>
      <c r="D44" s="50" t="s">
        <v>13</v>
      </c>
    </row>
    <row r="45" spans="1:6" x14ac:dyDescent="0.25">
      <c r="A45" s="47" t="s">
        <v>99</v>
      </c>
      <c r="B45" s="34">
        <v>10</v>
      </c>
      <c r="C45" s="49">
        <v>-45000</v>
      </c>
      <c r="D45" s="50">
        <v>-196505</v>
      </c>
    </row>
    <row r="46" spans="1:6" ht="22.5" x14ac:dyDescent="0.25">
      <c r="A46" s="46" t="s">
        <v>100</v>
      </c>
      <c r="B46" s="34"/>
      <c r="C46" s="49">
        <v>-126534</v>
      </c>
      <c r="D46" s="50">
        <v>164015</v>
      </c>
      <c r="E46" s="58">
        <f>SUM(C39:C45)-C46</f>
        <v>0</v>
      </c>
      <c r="F46" s="58">
        <f>SUM(D39:D45)-D46</f>
        <v>0</v>
      </c>
    </row>
    <row r="47" spans="1:6" x14ac:dyDescent="0.25">
      <c r="A47" s="47" t="s">
        <v>5</v>
      </c>
      <c r="B47" s="34"/>
      <c r="C47" s="49"/>
      <c r="D47" s="50"/>
    </row>
    <row r="48" spans="1:6" ht="22.5" x14ac:dyDescent="0.25">
      <c r="A48" s="47" t="s">
        <v>101</v>
      </c>
      <c r="B48" s="34"/>
      <c r="C48" s="49">
        <v>-38</v>
      </c>
      <c r="D48" s="50">
        <v>-515</v>
      </c>
    </row>
    <row r="49" spans="1:6" ht="22.5" x14ac:dyDescent="0.25">
      <c r="A49" s="46" t="s">
        <v>102</v>
      </c>
      <c r="B49" s="34"/>
      <c r="C49" s="49">
        <v>-193535</v>
      </c>
      <c r="D49" s="50">
        <v>223019</v>
      </c>
      <c r="E49" s="58">
        <f>C36+C29+C46+C48-C49</f>
        <v>0</v>
      </c>
      <c r="F49" s="58">
        <f>D36+D29+D46+D48-D49</f>
        <v>0</v>
      </c>
    </row>
    <row r="50" spans="1:6" x14ac:dyDescent="0.25">
      <c r="A50" s="47" t="s">
        <v>5</v>
      </c>
      <c r="B50" s="34"/>
      <c r="C50" s="49"/>
      <c r="D50" s="50"/>
    </row>
    <row r="51" spans="1:6" ht="22.5" x14ac:dyDescent="0.25">
      <c r="A51" s="47" t="s">
        <v>103</v>
      </c>
      <c r="B51" s="34"/>
      <c r="C51" s="49">
        <v>361350</v>
      </c>
      <c r="D51" s="50">
        <v>170447</v>
      </c>
      <c r="E51" s="58">
        <f>C49+C51-C52</f>
        <v>0</v>
      </c>
      <c r="F51" s="58">
        <f>D49+D51-D52</f>
        <v>0</v>
      </c>
    </row>
    <row r="52" spans="1:6" ht="22.5" x14ac:dyDescent="0.25">
      <c r="A52" s="46" t="s">
        <v>104</v>
      </c>
      <c r="B52" s="34"/>
      <c r="C52" s="49">
        <v>167815</v>
      </c>
      <c r="D52" s="50">
        <v>393466</v>
      </c>
    </row>
  </sheetData>
  <mergeCells count="7">
    <mergeCell ref="A1:A2"/>
    <mergeCell ref="B1:B2"/>
    <mergeCell ref="C1:D1"/>
    <mergeCell ref="C2:D2"/>
    <mergeCell ref="A3:A4"/>
    <mergeCell ref="B3:B4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G23" sqref="G23"/>
    </sheetView>
  </sheetViews>
  <sheetFormatPr defaultRowHeight="15" x14ac:dyDescent="0.25"/>
  <cols>
    <col min="1" max="1" width="47.7109375" customWidth="1"/>
    <col min="2" max="2" width="10.42578125" bestFit="1" customWidth="1"/>
    <col min="3" max="3" width="11.42578125" bestFit="1" customWidth="1"/>
    <col min="4" max="5" width="12.42578125" bestFit="1" customWidth="1"/>
  </cols>
  <sheetData>
    <row r="1" spans="1:6" ht="48" x14ac:dyDescent="0.25">
      <c r="A1" s="1" t="s">
        <v>0</v>
      </c>
      <c r="B1" s="51" t="s">
        <v>105</v>
      </c>
      <c r="C1" s="51" t="s">
        <v>25</v>
      </c>
      <c r="D1" s="51" t="s">
        <v>106</v>
      </c>
      <c r="E1" s="51" t="s">
        <v>107</v>
      </c>
    </row>
    <row r="2" spans="1:6" x14ac:dyDescent="0.25">
      <c r="A2" s="6" t="s">
        <v>5</v>
      </c>
      <c r="B2" s="6"/>
      <c r="C2" s="6"/>
      <c r="D2" s="6"/>
      <c r="E2" s="6"/>
    </row>
    <row r="3" spans="1:6" x14ac:dyDescent="0.25">
      <c r="A3" s="53" t="s">
        <v>108</v>
      </c>
      <c r="B3" s="54">
        <v>4</v>
      </c>
      <c r="C3" s="54">
        <v>32440</v>
      </c>
      <c r="D3" s="54">
        <v>558877</v>
      </c>
      <c r="E3" s="54">
        <v>591321</v>
      </c>
      <c r="F3" s="58">
        <f>SUM(B3:D3)-E3</f>
        <v>0</v>
      </c>
    </row>
    <row r="4" spans="1:6" x14ac:dyDescent="0.25">
      <c r="A4" s="6" t="s">
        <v>5</v>
      </c>
      <c r="B4" s="17"/>
      <c r="C4" s="17"/>
      <c r="D4" s="17"/>
      <c r="E4" s="17"/>
    </row>
    <row r="5" spans="1:6" x14ac:dyDescent="0.25">
      <c r="A5" s="6" t="s">
        <v>59</v>
      </c>
      <c r="B5" s="17" t="s">
        <v>13</v>
      </c>
      <c r="C5" s="17" t="s">
        <v>13</v>
      </c>
      <c r="D5" s="17">
        <v>117393</v>
      </c>
      <c r="E5" s="17">
        <v>117393</v>
      </c>
    </row>
    <row r="6" spans="1:6" x14ac:dyDescent="0.25">
      <c r="A6" s="53" t="s">
        <v>61</v>
      </c>
      <c r="B6" s="54" t="s">
        <v>13</v>
      </c>
      <c r="C6" s="54" t="s">
        <v>13</v>
      </c>
      <c r="D6" s="54">
        <v>117393</v>
      </c>
      <c r="E6" s="54">
        <v>117393</v>
      </c>
    </row>
    <row r="7" spans="1:6" x14ac:dyDescent="0.25">
      <c r="A7" s="6" t="s">
        <v>5</v>
      </c>
      <c r="B7" s="17"/>
      <c r="C7" s="17"/>
      <c r="D7" s="17"/>
      <c r="E7" s="17"/>
    </row>
    <row r="8" spans="1:6" x14ac:dyDescent="0.25">
      <c r="A8" s="6" t="s">
        <v>109</v>
      </c>
      <c r="B8" s="17">
        <v>4108</v>
      </c>
      <c r="C8" s="17">
        <v>14</v>
      </c>
      <c r="D8" s="17" t="s">
        <v>13</v>
      </c>
      <c r="E8" s="17">
        <v>4122</v>
      </c>
    </row>
    <row r="9" spans="1:6" ht="15.75" thickBot="1" x14ac:dyDescent="0.3">
      <c r="A9" s="52" t="s">
        <v>110</v>
      </c>
      <c r="B9" s="55">
        <v>4112</v>
      </c>
      <c r="C9" s="55">
        <v>32454</v>
      </c>
      <c r="D9" s="55">
        <v>676270</v>
      </c>
      <c r="E9" s="55">
        <v>712836</v>
      </c>
      <c r="F9" s="58">
        <f>SUM(B9:D9)-E9</f>
        <v>0</v>
      </c>
    </row>
    <row r="10" spans="1:6" x14ac:dyDescent="0.25">
      <c r="A10" s="6" t="s">
        <v>5</v>
      </c>
      <c r="B10" s="17">
        <f>B8+B3-B9</f>
        <v>0</v>
      </c>
      <c r="C10" s="17">
        <f t="shared" ref="C10:E10" si="0">C8+C3-C9</f>
        <v>0</v>
      </c>
      <c r="D10" s="17">
        <f>D3+D6-D9</f>
        <v>0</v>
      </c>
      <c r="E10" s="17">
        <f>E3+E6-E9+E8</f>
        <v>0</v>
      </c>
    </row>
    <row r="11" spans="1:6" x14ac:dyDescent="0.25">
      <c r="A11" s="53" t="s">
        <v>111</v>
      </c>
      <c r="B11" s="54">
        <v>4112</v>
      </c>
      <c r="C11" s="54">
        <v>32440</v>
      </c>
      <c r="D11" s="54">
        <v>745185</v>
      </c>
      <c r="E11" s="54">
        <v>781737</v>
      </c>
      <c r="F11" s="58">
        <f>SUM(B11:D11)-E11</f>
        <v>0</v>
      </c>
    </row>
    <row r="12" spans="1:6" x14ac:dyDescent="0.25">
      <c r="A12" s="6" t="s">
        <v>5</v>
      </c>
      <c r="B12" s="17"/>
      <c r="C12" s="17"/>
      <c r="D12" s="17"/>
      <c r="E12" s="17"/>
    </row>
    <row r="13" spans="1:6" x14ac:dyDescent="0.25">
      <c r="A13" s="6" t="s">
        <v>59</v>
      </c>
      <c r="B13" s="16" t="s">
        <v>13</v>
      </c>
      <c r="C13" s="16" t="s">
        <v>13</v>
      </c>
      <c r="D13" s="16">
        <v>26575</v>
      </c>
      <c r="E13" s="16">
        <v>26575</v>
      </c>
    </row>
    <row r="14" spans="1:6" x14ac:dyDescent="0.25">
      <c r="A14" s="53" t="s">
        <v>61</v>
      </c>
      <c r="B14" s="56" t="s">
        <v>13</v>
      </c>
      <c r="C14" s="56" t="s">
        <v>13</v>
      </c>
      <c r="D14" s="56">
        <v>26575</v>
      </c>
      <c r="E14" s="56">
        <v>26575</v>
      </c>
    </row>
    <row r="15" spans="1:6" x14ac:dyDescent="0.25">
      <c r="A15" s="8" t="s">
        <v>5</v>
      </c>
      <c r="B15" s="16"/>
      <c r="C15" s="16"/>
      <c r="D15" s="16"/>
      <c r="E15" s="16"/>
    </row>
    <row r="16" spans="1:6" x14ac:dyDescent="0.25">
      <c r="A16" s="6" t="s">
        <v>98</v>
      </c>
      <c r="B16" s="16" t="s">
        <v>13</v>
      </c>
      <c r="C16" s="16" t="s">
        <v>13</v>
      </c>
      <c r="D16" s="16">
        <v>-45000</v>
      </c>
      <c r="E16" s="16">
        <v>-45000</v>
      </c>
    </row>
    <row r="17" spans="1:6" ht="15.75" thickBot="1" x14ac:dyDescent="0.3">
      <c r="A17" s="52" t="s">
        <v>112</v>
      </c>
      <c r="B17" s="57">
        <v>4112</v>
      </c>
      <c r="C17" s="57">
        <v>32440</v>
      </c>
      <c r="D17" s="57">
        <v>726760</v>
      </c>
      <c r="E17" s="57">
        <v>763312</v>
      </c>
      <c r="F17" s="58">
        <f>E17-Баланс!C29</f>
        <v>0</v>
      </c>
    </row>
    <row r="18" spans="1:6" x14ac:dyDescent="0.25">
      <c r="B18" s="58">
        <f>B17-Баланс!C26</f>
        <v>0</v>
      </c>
      <c r="C18" s="58">
        <f>C17-Баланс!C27</f>
        <v>0</v>
      </c>
      <c r="D18" s="58">
        <f>D17-Баланс!C28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Отчет о прибылях и убытках</vt:lpstr>
      <vt:lpstr>Движ.денежных средств</vt:lpstr>
      <vt:lpstr>Капитал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Klyova</dc:creator>
  <cp:lastModifiedBy>Yuliya Klyova</cp:lastModifiedBy>
  <dcterms:created xsi:type="dcterms:W3CDTF">2015-08-24T12:28:21Z</dcterms:created>
  <dcterms:modified xsi:type="dcterms:W3CDTF">2015-08-24T12:42:48Z</dcterms:modified>
</cp:coreProperties>
</file>