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el.Bissenova\Desktop\"/>
    </mc:Choice>
  </mc:AlternateContent>
  <bookViews>
    <workbookView xWindow="-120" yWindow="-120" windowWidth="29040" windowHeight="15840" activeTab="3"/>
  </bookViews>
  <sheets>
    <sheet name="BS" sheetId="1" r:id="rId1"/>
    <sheet name="PL" sheetId="2" r:id="rId2"/>
    <sheet name="CF" sheetId="3" r:id="rId3"/>
    <sheet name="Equity" sheetId="4" r:id="rId4"/>
  </sheets>
  <definedNames>
    <definedName name="_Toc142580335" localSheetId="0">BS!$A$2</definedName>
    <definedName name="_Toc142580336" localSheetId="1">PL!$A$2</definedName>
    <definedName name="DOC_TBL00002_1_1" localSheetId="2">CF!$A$2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4" l="1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6" i="4"/>
  <c r="H21" i="4"/>
  <c r="I21" i="4"/>
  <c r="J21" i="4"/>
  <c r="G21" i="4"/>
  <c r="H16" i="4"/>
  <c r="I16" i="4"/>
  <c r="J16" i="4"/>
  <c r="G16" i="4"/>
  <c r="J11" i="4"/>
  <c r="I11" i="4"/>
  <c r="G11" i="4"/>
  <c r="H11" i="4"/>
  <c r="E45" i="3"/>
  <c r="E44" i="3"/>
  <c r="F41" i="3" l="1"/>
  <c r="E41" i="3"/>
  <c r="F35" i="3"/>
  <c r="E35" i="3"/>
  <c r="F28" i="3"/>
  <c r="E28" i="3"/>
  <c r="F26" i="3"/>
  <c r="E26" i="3"/>
  <c r="F16" i="3"/>
  <c r="E16" i="3"/>
  <c r="H27" i="2"/>
  <c r="I27" i="2"/>
  <c r="J27" i="2"/>
  <c r="G27" i="2"/>
  <c r="H25" i="2"/>
  <c r="I25" i="2"/>
  <c r="J25" i="2"/>
  <c r="G25" i="2"/>
  <c r="H21" i="2"/>
  <c r="I21" i="2"/>
  <c r="J21" i="2"/>
  <c r="G21" i="2"/>
  <c r="H11" i="2"/>
  <c r="I11" i="2"/>
  <c r="J11" i="2"/>
  <c r="G11" i="2"/>
  <c r="H8" i="2"/>
  <c r="I8" i="2"/>
  <c r="J8" i="2"/>
  <c r="G8" i="2"/>
  <c r="F43" i="1"/>
  <c r="E43" i="1"/>
  <c r="F42" i="1"/>
  <c r="E42" i="1"/>
  <c r="F32" i="1"/>
  <c r="E32" i="1"/>
  <c r="F24" i="1"/>
  <c r="E24" i="1"/>
  <c r="F17" i="1"/>
  <c r="E17" i="1"/>
  <c r="F16" i="1"/>
  <c r="F9" i="1"/>
  <c r="E9" i="1"/>
  <c r="E16" i="1"/>
</calcChain>
</file>

<file path=xl/sharedStrings.xml><?xml version="1.0" encoding="utf-8"?>
<sst xmlns="http://schemas.openxmlformats.org/spreadsheetml/2006/main" count="146" uniqueCount="116">
  <si>
    <t>Statement of financial position</t>
  </si>
  <si>
    <t>In thousands of US Dollars</t>
  </si>
  <si>
    <t xml:space="preserve"> Notes </t>
  </si>
  <si>
    <t>30 June 2023</t>
  </si>
  <si>
    <t>31 December 2022</t>
  </si>
  <si>
    <t xml:space="preserve"> Assets </t>
  </si>
  <si>
    <t xml:space="preserve"> Non-current assets </t>
  </si>
  <si>
    <t xml:space="preserve"> Property, plant and equipment </t>
  </si>
  <si>
    <t xml:space="preserve"> Advances for non-current assets </t>
  </si>
  <si>
    <t xml:space="preserve"> Restricted cash </t>
  </si>
  <si>
    <t xml:space="preserve"> Current assets </t>
  </si>
  <si>
    <t xml:space="preserve"> Inventories </t>
  </si>
  <si>
    <t xml:space="preserve"> Prepayments and other current assets </t>
  </si>
  <si>
    <t xml:space="preserve"> Trade receivables </t>
  </si>
  <si>
    <t xml:space="preserve"> Cash and cash equivalents </t>
  </si>
  <si>
    <t xml:space="preserve"> TOTAL ASSETS </t>
  </si>
  <si>
    <t xml:space="preserve"> Equity and liabilities </t>
  </si>
  <si>
    <t xml:space="preserve"> Capital and reserves </t>
  </si>
  <si>
    <t xml:space="preserve"> Partnership capital </t>
  </si>
  <si>
    <t xml:space="preserve"> Other reserves </t>
  </si>
  <si>
    <t xml:space="preserve"> Retained deficit and reserves </t>
  </si>
  <si>
    <t xml:space="preserve"> Non-current liabilities </t>
  </si>
  <si>
    <t xml:space="preserve"> Long-term borrowings </t>
  </si>
  <si>
    <t xml:space="preserve"> Long-term finance guarantee </t>
  </si>
  <si>
    <t xml:space="preserve"> Abandonment and site restoration provision </t>
  </si>
  <si>
    <t xml:space="preserve"> Due to Government of Kazakhstan </t>
  </si>
  <si>
    <t xml:space="preserve"> Deferred tax liability </t>
  </si>
  <si>
    <t xml:space="preserve"> Current liabilities </t>
  </si>
  <si>
    <t xml:space="preserve"> Current portion of long-term borrowings </t>
  </si>
  <si>
    <t xml:space="preserve"> Current portion of finance guarantee </t>
  </si>
  <si>
    <t xml:space="preserve"> Trade payables </t>
  </si>
  <si>
    <t xml:space="preserve"> Advances received </t>
  </si>
  <si>
    <t xml:space="preserve"> Income tax payable </t>
  </si>
  <si>
    <t xml:space="preserve"> Current portion of due to Government of Kazakhstan </t>
  </si>
  <si>
    <t xml:space="preserve"> Other current liabilities </t>
  </si>
  <si>
    <t xml:space="preserve"> TOTAL EQUITY AND LIABILITIES </t>
  </si>
  <si>
    <t>Statement of comprehensive income</t>
  </si>
  <si>
    <t>For the three months ended 30 June</t>
  </si>
  <si>
    <t>For the six months ended 30 June</t>
  </si>
  <si>
    <t>Notes</t>
  </si>
  <si>
    <t>Revenue</t>
  </si>
  <si>
    <t>Revenue from export sales</t>
  </si>
  <si>
    <t>Revenue from domestic sales</t>
  </si>
  <si>
    <t>Cost of sales</t>
  </si>
  <si>
    <t>Gross profit</t>
  </si>
  <si>
    <t>General and administrative expenses</t>
  </si>
  <si>
    <t>Selling and transportation expenses</t>
  </si>
  <si>
    <t>Taxes other than income tax</t>
  </si>
  <si>
    <t>Finance costs</t>
  </si>
  <si>
    <t>Foreign exchange gain/( loss)</t>
  </si>
  <si>
    <t>Interest income</t>
  </si>
  <si>
    <t>Other income</t>
  </si>
  <si>
    <t>Other expenses</t>
  </si>
  <si>
    <t>Loss before income tax</t>
  </si>
  <si>
    <t>Current income tax expense</t>
  </si>
  <si>
    <t>Deferred income tax expense</t>
  </si>
  <si>
    <t>Income tax expense</t>
  </si>
  <si>
    <t>Loss for the period</t>
  </si>
  <si>
    <t>Other comprehensive loss</t>
  </si>
  <si>
    <t xml:space="preserve"> – </t>
  </si>
  <si>
    <t>Total comprehensive loss for the period</t>
  </si>
  <si>
    <t>Statement of cash flows</t>
  </si>
  <si>
    <t xml:space="preserve"> In thousands of US Dollars </t>
  </si>
  <si>
    <t xml:space="preserve"> Cash flow from operating activities: </t>
  </si>
  <si>
    <t xml:space="preserve"> Loss before income tax </t>
  </si>
  <si>
    <t xml:space="preserve"> Adjustments for: </t>
  </si>
  <si>
    <t xml:space="preserve"> Depreciation, depletion and amortisation </t>
  </si>
  <si>
    <t xml:space="preserve"> 14,15,16 </t>
  </si>
  <si>
    <t xml:space="preserve"> Finance costs </t>
  </si>
  <si>
    <t xml:space="preserve"> Interest income </t>
  </si>
  <si>
    <t xml:space="preserve"> Foreign exchange loss on investing and financing activities </t>
  </si>
  <si>
    <t xml:space="preserve"> Loss on disposal of property, plant and equipment </t>
  </si>
  <si>
    <t xml:space="preserve"> Finance guarantee gain </t>
  </si>
  <si>
    <t xml:space="preserve"> Operating profit before working capital changes </t>
  </si>
  <si>
    <t xml:space="preserve"> Changes in working capital: </t>
  </si>
  <si>
    <t xml:space="preserve"> Change in inventories </t>
  </si>
  <si>
    <t xml:space="preserve"> Change in trade receivables </t>
  </si>
  <si>
    <t xml:space="preserve"> Change in prepayments and other current assets </t>
  </si>
  <si>
    <t xml:space="preserve"> Change in trade payables </t>
  </si>
  <si>
    <t xml:space="preserve"> Change in advances received </t>
  </si>
  <si>
    <t xml:space="preserve"> Change in due to Government of Kazakhstan </t>
  </si>
  <si>
    <t xml:space="preserve"> Change in other current liabilities </t>
  </si>
  <si>
    <t xml:space="preserve"> Cash generated from operations </t>
  </si>
  <si>
    <t xml:space="preserve"> Income tax paid </t>
  </si>
  <si>
    <t xml:space="preserve"> Net cash flows (used)/from operating activities </t>
  </si>
  <si>
    <t xml:space="preserve"> Cash flow from investing activities: </t>
  </si>
  <si>
    <t xml:space="preserve"> Interest received </t>
  </si>
  <si>
    <t xml:space="preserve"> Purchase of property, plant and equipment </t>
  </si>
  <si>
    <t xml:space="preserve"> Transfer to restricted cash </t>
  </si>
  <si>
    <t xml:space="preserve"> Net cash used in investing activities </t>
  </si>
  <si>
    <t xml:space="preserve"> Cash flow from financing activities: </t>
  </si>
  <si>
    <t xml:space="preserve"> Finance costs paid </t>
  </si>
  <si>
    <t xml:space="preserve"> Proceeds from borrowings </t>
  </si>
  <si>
    <t xml:space="preserve"> Repayment of borrowings </t>
  </si>
  <si>
    <t xml:space="preserve"> Net cash used in financing activities </t>
  </si>
  <si>
    <t xml:space="preserve"> Effects of exchange rate changes on cash and cash equivalents </t>
  </si>
  <si>
    <t xml:space="preserve"> Net increase in cash and cash equivalents </t>
  </si>
  <si>
    <t xml:space="preserve"> Cash and cash equivalents at the beginning of the period </t>
  </si>
  <si>
    <t xml:space="preserve"> Cash and cash equivalents at the end of the period </t>
  </si>
  <si>
    <t>Statement of changes in equity</t>
  </si>
  <si>
    <t xml:space="preserve"> </t>
  </si>
  <si>
    <t xml:space="preserve">In thousands of US Dollars </t>
  </si>
  <si>
    <t xml:space="preserve"> Other </t>
  </si>
  <si>
    <t xml:space="preserve">reserves </t>
  </si>
  <si>
    <t xml:space="preserve"> Accumulated </t>
  </si>
  <si>
    <t xml:space="preserve">losses </t>
  </si>
  <si>
    <t xml:space="preserve">Total </t>
  </si>
  <si>
    <t xml:space="preserve"> As at 1 January 2022 </t>
  </si>
  <si>
    <t xml:space="preserve"> Loss for the period </t>
  </si>
  <si>
    <t xml:space="preserve"> Total comprehensive loss for the period </t>
  </si>
  <si>
    <t xml:space="preserve"> As at 30 June 2022 </t>
  </si>
  <si>
    <t xml:space="preserve"> As at 31 December 2022 </t>
  </si>
  <si>
    <t>–</t>
  </si>
  <si>
    <t xml:space="preserve"> –</t>
  </si>
  <si>
    <t xml:space="preserve"> As at 30 June 2023 </t>
  </si>
  <si>
    <t>Zhaikmunai LLP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</si>
</sst>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rgb="FF002E5C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7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b/>
      <sz val="7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F1F8"/>
        <bgColor indexed="64"/>
      </patternFill>
    </fill>
    <fill>
      <patternFill patternType="solid">
        <fgColor rgb="FFE7F0F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65" fontId="5" fillId="2" borderId="0" xfId="1" applyNumberFormat="1" applyFont="1" applyFill="1" applyAlignment="1">
      <alignment horizontal="right" vertical="center" wrapText="1"/>
    </xf>
    <xf numFmtId="165" fontId="8" fillId="0" borderId="0" xfId="1" applyNumberFormat="1" applyFont="1" applyAlignment="1">
      <alignment horizontal="right" vertical="center" wrapText="1"/>
    </xf>
    <xf numFmtId="165" fontId="5" fillId="2" borderId="2" xfId="1" applyNumberFormat="1" applyFont="1" applyFill="1" applyBorder="1" applyAlignment="1">
      <alignment horizontal="right" vertical="center" wrapText="1"/>
    </xf>
    <xf numFmtId="165" fontId="8" fillId="0" borderId="2" xfId="1" applyNumberFormat="1" applyFont="1" applyBorder="1" applyAlignment="1">
      <alignment horizontal="right" vertical="center" wrapText="1"/>
    </xf>
    <xf numFmtId="165" fontId="5" fillId="2" borderId="3" xfId="1" applyNumberFormat="1" applyFont="1" applyFill="1" applyBorder="1" applyAlignment="1">
      <alignment horizontal="right" vertical="center" wrapText="1"/>
    </xf>
    <xf numFmtId="165" fontId="8" fillId="0" borderId="3" xfId="1" applyNumberFormat="1" applyFont="1" applyBorder="1" applyAlignment="1">
      <alignment horizontal="right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165" fontId="5" fillId="3" borderId="0" xfId="1" applyNumberFormat="1" applyFont="1" applyFill="1" applyAlignment="1">
      <alignment horizontal="right" vertical="center" wrapText="1"/>
    </xf>
    <xf numFmtId="165" fontId="5" fillId="3" borderId="1" xfId="1" applyNumberFormat="1" applyFont="1" applyFill="1" applyBorder="1" applyAlignment="1">
      <alignment horizontal="right" vertical="center" wrapText="1"/>
    </xf>
    <xf numFmtId="165" fontId="8" fillId="0" borderId="1" xfId="1" applyNumberFormat="1" applyFont="1" applyBorder="1" applyAlignment="1">
      <alignment horizontal="right" vertical="center" wrapText="1"/>
    </xf>
    <xf numFmtId="165" fontId="5" fillId="3" borderId="4" xfId="1" applyNumberFormat="1" applyFont="1" applyFill="1" applyBorder="1" applyAlignment="1">
      <alignment horizontal="right" vertical="center" wrapText="1"/>
    </xf>
    <xf numFmtId="165" fontId="8" fillId="0" borderId="4" xfId="1" applyNumberFormat="1" applyFont="1" applyBorder="1" applyAlignment="1">
      <alignment horizontal="right" vertical="center" wrapText="1"/>
    </xf>
    <xf numFmtId="165" fontId="8" fillId="3" borderId="0" xfId="1" applyNumberFormat="1" applyFont="1" applyFill="1" applyAlignment="1">
      <alignment horizontal="right" vertical="center" wrapText="1"/>
    </xf>
    <xf numFmtId="165" fontId="5" fillId="3" borderId="2" xfId="1" applyNumberFormat="1" applyFont="1" applyFill="1" applyBorder="1" applyAlignment="1">
      <alignment horizontal="right" vertical="center" wrapText="1"/>
    </xf>
    <xf numFmtId="165" fontId="8" fillId="3" borderId="1" xfId="1" applyNumberFormat="1" applyFont="1" applyFill="1" applyBorder="1" applyAlignment="1">
      <alignment horizontal="right" vertical="center" wrapText="1"/>
    </xf>
    <xf numFmtId="165" fontId="5" fillId="3" borderId="3" xfId="1" applyNumberFormat="1" applyFont="1" applyFill="1" applyBorder="1" applyAlignment="1">
      <alignment horizontal="right" vertical="center" wrapText="1"/>
    </xf>
    <xf numFmtId="165" fontId="5" fillId="0" borderId="3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5" fontId="5" fillId="3" borderId="0" xfId="1" applyNumberFormat="1" applyFont="1" applyFill="1" applyAlignment="1">
      <alignment horizontal="center" vertical="center" wrapText="1"/>
    </xf>
    <xf numFmtId="165" fontId="3" fillId="0" borderId="0" xfId="0" applyNumberFormat="1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165" fontId="5" fillId="0" borderId="0" xfId="1" applyNumberFormat="1" applyFont="1" applyAlignment="1">
      <alignment horizontal="right" vertical="center" wrapText="1"/>
    </xf>
    <xf numFmtId="165" fontId="5" fillId="0" borderId="4" xfId="1" applyNumberFormat="1" applyFont="1" applyBorder="1" applyAlignment="1">
      <alignment horizontal="right" vertical="center" wrapText="1"/>
    </xf>
    <xf numFmtId="165" fontId="5" fillId="2" borderId="5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123825</xdr:rowOff>
    </xdr:from>
    <xdr:to>
      <xdr:col>4</xdr:col>
      <xdr:colOff>675673</xdr:colOff>
      <xdr:row>50</xdr:row>
      <xdr:rowOff>114143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67475"/>
          <a:ext cx="4819048" cy="13333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57150</xdr:rowOff>
    </xdr:from>
    <xdr:to>
      <xdr:col>6</xdr:col>
      <xdr:colOff>9525</xdr:colOff>
      <xdr:row>36</xdr:row>
      <xdr:rowOff>161768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43425"/>
          <a:ext cx="4876800" cy="1257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133350</xdr:rowOff>
    </xdr:from>
    <xdr:to>
      <xdr:col>4</xdr:col>
      <xdr:colOff>466123</xdr:colOff>
      <xdr:row>52</xdr:row>
      <xdr:rowOff>47468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96075"/>
          <a:ext cx="4819048" cy="1257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76200</xdr:rowOff>
    </xdr:from>
    <xdr:to>
      <xdr:col>4</xdr:col>
      <xdr:colOff>257175</xdr:colOff>
      <xdr:row>27</xdr:row>
      <xdr:rowOff>180818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76600"/>
          <a:ext cx="4800600" cy="12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13" workbookViewId="0">
      <selection activeCell="H48" sqref="H48"/>
    </sheetView>
  </sheetViews>
  <sheetFormatPr defaultRowHeight="15" x14ac:dyDescent="0.25"/>
  <cols>
    <col min="1" max="1" width="25.7109375" customWidth="1"/>
    <col min="3" max="3" width="14.85546875" customWidth="1"/>
    <col min="4" max="4" width="12.42578125" customWidth="1"/>
    <col min="5" max="5" width="10.5703125" bestFit="1" customWidth="1"/>
  </cols>
  <sheetData>
    <row r="1" spans="1:6" x14ac:dyDescent="0.25">
      <c r="A1" s="78" t="s">
        <v>115</v>
      </c>
      <c r="B1" s="79"/>
      <c r="C1" s="79"/>
      <c r="D1" s="79"/>
    </row>
    <row r="2" spans="1:6" ht="23.25" customHeight="1" x14ac:dyDescent="0.25">
      <c r="A2" s="1" t="s">
        <v>0</v>
      </c>
    </row>
    <row r="3" spans="1:6" ht="11.45" customHeight="1" thickBot="1" x14ac:dyDescent="0.3">
      <c r="A3" s="2" t="s">
        <v>1</v>
      </c>
      <c r="B3" s="3" t="s">
        <v>2</v>
      </c>
      <c r="C3" s="4" t="s">
        <v>3</v>
      </c>
      <c r="D3" s="5" t="s">
        <v>4</v>
      </c>
    </row>
    <row r="4" spans="1:6" ht="11.45" customHeight="1" x14ac:dyDescent="0.25">
      <c r="A4" s="6" t="s">
        <v>5</v>
      </c>
      <c r="B4" s="7"/>
      <c r="C4" s="8"/>
      <c r="D4" s="9"/>
    </row>
    <row r="5" spans="1:6" ht="11.45" customHeight="1" x14ac:dyDescent="0.25">
      <c r="A5" s="6" t="s">
        <v>6</v>
      </c>
      <c r="B5" s="7"/>
      <c r="C5" s="8"/>
      <c r="D5" s="9"/>
    </row>
    <row r="6" spans="1:6" ht="11.45" customHeight="1" x14ac:dyDescent="0.25">
      <c r="A6" s="10" t="s">
        <v>7</v>
      </c>
      <c r="B6" s="7">
        <v>4</v>
      </c>
      <c r="C6" s="21">
        <v>262599</v>
      </c>
      <c r="D6" s="22">
        <v>276043</v>
      </c>
    </row>
    <row r="7" spans="1:6" ht="11.45" customHeight="1" x14ac:dyDescent="0.25">
      <c r="A7" s="10" t="s">
        <v>8</v>
      </c>
      <c r="B7" s="7">
        <v>5</v>
      </c>
      <c r="C7" s="21">
        <v>1465</v>
      </c>
      <c r="D7" s="22">
        <v>1672</v>
      </c>
    </row>
    <row r="8" spans="1:6" ht="11.45" customHeight="1" thickBot="1" x14ac:dyDescent="0.3">
      <c r="A8" s="10" t="s">
        <v>9</v>
      </c>
      <c r="B8" s="7">
        <v>9</v>
      </c>
      <c r="C8" s="21">
        <v>8225</v>
      </c>
      <c r="D8" s="22">
        <v>8220</v>
      </c>
    </row>
    <row r="9" spans="1:6" ht="11.45" customHeight="1" thickBot="1" x14ac:dyDescent="0.3">
      <c r="A9" s="11"/>
      <c r="B9" s="11"/>
      <c r="C9" s="23">
        <v>272289</v>
      </c>
      <c r="D9" s="24">
        <v>285935</v>
      </c>
      <c r="E9" s="30">
        <f>SUM(C6:C8)-C9</f>
        <v>0</v>
      </c>
      <c r="F9" s="30">
        <f>SUM(D6:D8)-D9</f>
        <v>0</v>
      </c>
    </row>
    <row r="10" spans="1:6" ht="11.45" customHeight="1" x14ac:dyDescent="0.25">
      <c r="A10" s="10"/>
      <c r="B10" s="7"/>
      <c r="C10" s="21"/>
      <c r="D10" s="22"/>
    </row>
    <row r="11" spans="1:6" ht="11.45" customHeight="1" x14ac:dyDescent="0.25">
      <c r="A11" s="6" t="s">
        <v>10</v>
      </c>
      <c r="B11" s="7"/>
      <c r="C11" s="21"/>
      <c r="D11" s="22"/>
    </row>
    <row r="12" spans="1:6" ht="11.45" customHeight="1" x14ac:dyDescent="0.25">
      <c r="A12" s="10" t="s">
        <v>11</v>
      </c>
      <c r="B12" s="7">
        <v>6</v>
      </c>
      <c r="C12" s="21">
        <v>29817</v>
      </c>
      <c r="D12" s="22">
        <v>30196</v>
      </c>
    </row>
    <row r="13" spans="1:6" ht="11.45" customHeight="1" x14ac:dyDescent="0.25">
      <c r="A13" s="10" t="s">
        <v>12</v>
      </c>
      <c r="B13" s="7">
        <v>7</v>
      </c>
      <c r="C13" s="21">
        <v>5793</v>
      </c>
      <c r="D13" s="22">
        <v>3637</v>
      </c>
    </row>
    <row r="14" spans="1:6" ht="11.45" customHeight="1" x14ac:dyDescent="0.25">
      <c r="A14" s="10" t="s">
        <v>13</v>
      </c>
      <c r="B14" s="7">
        <v>8</v>
      </c>
      <c r="C14" s="21">
        <v>12407</v>
      </c>
      <c r="D14" s="22">
        <v>12394</v>
      </c>
    </row>
    <row r="15" spans="1:6" ht="11.45" customHeight="1" thickBot="1" x14ac:dyDescent="0.3">
      <c r="A15" s="10" t="s">
        <v>14</v>
      </c>
      <c r="B15" s="7">
        <v>9</v>
      </c>
      <c r="C15" s="21">
        <v>12351</v>
      </c>
      <c r="D15" s="22">
        <v>41694</v>
      </c>
    </row>
    <row r="16" spans="1:6" ht="11.45" customHeight="1" thickBot="1" x14ac:dyDescent="0.3">
      <c r="A16" s="11"/>
      <c r="B16" s="11"/>
      <c r="C16" s="23">
        <v>60368</v>
      </c>
      <c r="D16" s="24">
        <v>87921</v>
      </c>
      <c r="E16" s="30">
        <f>SUM(C12:C15)-C16</f>
        <v>0</v>
      </c>
      <c r="F16" s="30">
        <f>SUM(D12:D15)-D16</f>
        <v>0</v>
      </c>
    </row>
    <row r="17" spans="1:6" ht="11.45" customHeight="1" thickBot="1" x14ac:dyDescent="0.3">
      <c r="A17" s="14" t="s">
        <v>15</v>
      </c>
      <c r="B17" s="15"/>
      <c r="C17" s="25">
        <v>332657</v>
      </c>
      <c r="D17" s="26">
        <v>373856</v>
      </c>
      <c r="E17" s="30">
        <f>(C9+C16)-C17</f>
        <v>0</v>
      </c>
      <c r="F17" s="30">
        <f>(D9+D16)-D17</f>
        <v>0</v>
      </c>
    </row>
    <row r="18" spans="1:6" ht="11.45" customHeight="1" thickTop="1" x14ac:dyDescent="0.25">
      <c r="A18" s="6"/>
      <c r="B18" s="7"/>
      <c r="C18" s="27"/>
      <c r="D18" s="28"/>
    </row>
    <row r="19" spans="1:6" ht="11.45" customHeight="1" x14ac:dyDescent="0.25">
      <c r="A19" s="6" t="s">
        <v>16</v>
      </c>
      <c r="B19" s="7"/>
      <c r="C19" s="27"/>
      <c r="D19" s="28"/>
    </row>
    <row r="20" spans="1:6" ht="11.45" customHeight="1" x14ac:dyDescent="0.25">
      <c r="A20" s="6" t="s">
        <v>17</v>
      </c>
      <c r="B20" s="7"/>
      <c r="C20" s="27"/>
      <c r="D20" s="28"/>
    </row>
    <row r="21" spans="1:6" ht="11.45" customHeight="1" x14ac:dyDescent="0.25">
      <c r="A21" s="10" t="s">
        <v>18</v>
      </c>
      <c r="B21" s="7"/>
      <c r="C21" s="21">
        <v>4112</v>
      </c>
      <c r="D21" s="22">
        <v>4112</v>
      </c>
    </row>
    <row r="22" spans="1:6" ht="11.45" customHeight="1" x14ac:dyDescent="0.25">
      <c r="A22" s="10" t="s">
        <v>19</v>
      </c>
      <c r="B22" s="7"/>
      <c r="C22" s="21">
        <v>32586</v>
      </c>
      <c r="D22" s="22">
        <v>32586</v>
      </c>
    </row>
    <row r="23" spans="1:6" ht="11.45" customHeight="1" thickBot="1" x14ac:dyDescent="0.3">
      <c r="A23" s="10" t="s">
        <v>20</v>
      </c>
      <c r="B23" s="7"/>
      <c r="C23" s="21">
        <v>-1005886</v>
      </c>
      <c r="D23" s="22">
        <v>-953918</v>
      </c>
    </row>
    <row r="24" spans="1:6" ht="11.45" customHeight="1" thickBot="1" x14ac:dyDescent="0.3">
      <c r="A24" s="11"/>
      <c r="B24" s="11"/>
      <c r="C24" s="23">
        <v>-969188</v>
      </c>
      <c r="D24" s="24">
        <v>-917220</v>
      </c>
      <c r="E24" s="30">
        <f>SUM(C21:C23)-C24</f>
        <v>0</v>
      </c>
      <c r="F24" s="30">
        <f>SUM(D21:D23)-D24</f>
        <v>0</v>
      </c>
    </row>
    <row r="25" spans="1:6" ht="11.45" customHeight="1" x14ac:dyDescent="0.25">
      <c r="A25" s="10"/>
      <c r="B25" s="7"/>
      <c r="C25" s="21"/>
      <c r="D25" s="22"/>
    </row>
    <row r="26" spans="1:6" ht="11.45" customHeight="1" x14ac:dyDescent="0.25">
      <c r="A26" s="6" t="s">
        <v>21</v>
      </c>
      <c r="B26" s="7"/>
      <c r="C26" s="21"/>
      <c r="D26" s="22"/>
    </row>
    <row r="27" spans="1:6" ht="11.45" customHeight="1" x14ac:dyDescent="0.25">
      <c r="A27" s="10" t="s">
        <v>22</v>
      </c>
      <c r="B27" s="7">
        <v>10</v>
      </c>
      <c r="C27" s="21">
        <v>1191886</v>
      </c>
      <c r="D27" s="22">
        <v>1155751</v>
      </c>
    </row>
    <row r="28" spans="1:6" ht="11.45" customHeight="1" x14ac:dyDescent="0.25">
      <c r="A28" s="10" t="s">
        <v>23</v>
      </c>
      <c r="B28" s="7">
        <v>10</v>
      </c>
      <c r="C28" s="21">
        <v>191</v>
      </c>
      <c r="D28" s="22">
        <v>351</v>
      </c>
    </row>
    <row r="29" spans="1:6" ht="11.45" customHeight="1" x14ac:dyDescent="0.25">
      <c r="A29" s="10" t="s">
        <v>24</v>
      </c>
      <c r="B29" s="7"/>
      <c r="C29" s="21">
        <v>21045</v>
      </c>
      <c r="D29" s="22">
        <v>20073</v>
      </c>
    </row>
    <row r="30" spans="1:6" ht="11.45" customHeight="1" x14ac:dyDescent="0.25">
      <c r="A30" s="10" t="s">
        <v>25</v>
      </c>
      <c r="B30" s="7"/>
      <c r="C30" s="21">
        <v>3813</v>
      </c>
      <c r="D30" s="22">
        <v>4002</v>
      </c>
    </row>
    <row r="31" spans="1:6" ht="11.45" customHeight="1" thickBot="1" x14ac:dyDescent="0.3">
      <c r="A31" s="10" t="s">
        <v>26</v>
      </c>
      <c r="B31" s="7"/>
      <c r="C31" s="21">
        <v>47344</v>
      </c>
      <c r="D31" s="22">
        <v>50076</v>
      </c>
    </row>
    <row r="32" spans="1:6" ht="11.45" customHeight="1" thickBot="1" x14ac:dyDescent="0.3">
      <c r="A32" s="11"/>
      <c r="B32" s="11"/>
      <c r="C32" s="23">
        <v>1264279</v>
      </c>
      <c r="D32" s="24">
        <v>1230253</v>
      </c>
      <c r="E32" s="30">
        <f>SUM(C27:C31)-C32</f>
        <v>0</v>
      </c>
      <c r="F32" s="30">
        <f>SUM(D27:D31)-D32</f>
        <v>0</v>
      </c>
    </row>
    <row r="33" spans="1:6" ht="11.45" customHeight="1" x14ac:dyDescent="0.25">
      <c r="A33" s="9"/>
      <c r="B33" s="7"/>
      <c r="C33" s="21"/>
      <c r="D33" s="22"/>
    </row>
    <row r="34" spans="1:6" ht="11.45" customHeight="1" x14ac:dyDescent="0.25">
      <c r="A34" s="6" t="s">
        <v>27</v>
      </c>
      <c r="B34" s="7"/>
      <c r="C34" s="21"/>
      <c r="D34" s="22"/>
    </row>
    <row r="35" spans="1:6" ht="11.45" customHeight="1" x14ac:dyDescent="0.25">
      <c r="A35" s="10" t="s">
        <v>28</v>
      </c>
      <c r="B35" s="7">
        <v>10</v>
      </c>
      <c r="C35" s="21">
        <v>4483</v>
      </c>
      <c r="D35" s="22">
        <v>4433</v>
      </c>
    </row>
    <row r="36" spans="1:6" ht="11.45" customHeight="1" x14ac:dyDescent="0.25">
      <c r="A36" s="10" t="s">
        <v>29</v>
      </c>
      <c r="B36" s="7">
        <v>10</v>
      </c>
      <c r="C36" s="21">
        <v>382</v>
      </c>
      <c r="D36" s="22">
        <v>382</v>
      </c>
    </row>
    <row r="37" spans="1:6" ht="11.45" customHeight="1" x14ac:dyDescent="0.25">
      <c r="A37" s="10" t="s">
        <v>30</v>
      </c>
      <c r="B37" s="7">
        <v>11</v>
      </c>
      <c r="C37" s="21">
        <v>7327</v>
      </c>
      <c r="D37" s="22">
        <v>7764</v>
      </c>
    </row>
    <row r="38" spans="1:6" ht="11.45" customHeight="1" x14ac:dyDescent="0.25">
      <c r="A38" s="10" t="s">
        <v>31</v>
      </c>
      <c r="B38" s="7"/>
      <c r="C38" s="21">
        <v>50</v>
      </c>
      <c r="D38" s="22">
        <v>52</v>
      </c>
    </row>
    <row r="39" spans="1:6" ht="11.45" customHeight="1" x14ac:dyDescent="0.25">
      <c r="A39" s="10" t="s">
        <v>32</v>
      </c>
      <c r="B39" s="7"/>
      <c r="C39" s="21">
        <v>1105</v>
      </c>
      <c r="D39" s="22">
        <v>20596</v>
      </c>
    </row>
    <row r="40" spans="1:6" ht="11.45" customHeight="1" x14ac:dyDescent="0.25">
      <c r="A40" s="10" t="s">
        <v>33</v>
      </c>
      <c r="B40" s="7"/>
      <c r="C40" s="21">
        <v>1031</v>
      </c>
      <c r="D40" s="22">
        <v>1031</v>
      </c>
    </row>
    <row r="41" spans="1:6" ht="11.45" customHeight="1" thickBot="1" x14ac:dyDescent="0.3">
      <c r="A41" s="16" t="s">
        <v>34</v>
      </c>
      <c r="B41" s="17">
        <v>12</v>
      </c>
      <c r="C41" s="29">
        <v>23188</v>
      </c>
      <c r="D41" s="22">
        <v>26565</v>
      </c>
    </row>
    <row r="42" spans="1:6" ht="11.45" customHeight="1" thickBot="1" x14ac:dyDescent="0.3">
      <c r="A42" s="19"/>
      <c r="B42" s="19"/>
      <c r="C42" s="29">
        <v>37566</v>
      </c>
      <c r="D42" s="24">
        <v>60823</v>
      </c>
      <c r="E42" s="30">
        <f>SUM(C35:C41)-C42</f>
        <v>0</v>
      </c>
      <c r="F42" s="30">
        <f>SUM(D35:D41)-D42</f>
        <v>0</v>
      </c>
    </row>
    <row r="43" spans="1:6" ht="11.45" customHeight="1" thickBot="1" x14ac:dyDescent="0.3">
      <c r="A43" s="14" t="s">
        <v>35</v>
      </c>
      <c r="B43" s="15"/>
      <c r="C43" s="25">
        <v>332657</v>
      </c>
      <c r="D43" s="26">
        <v>373856</v>
      </c>
      <c r="E43" s="30">
        <f>(C24+C32+C42)-C43</f>
        <v>0</v>
      </c>
      <c r="F43" s="30">
        <f>(D24+D32+D42)-D43</f>
        <v>0</v>
      </c>
    </row>
    <row r="44" spans="1:6" ht="15.75" thickTop="1" x14ac:dyDescent="0.25">
      <c r="A44" s="20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J35" sqref="J35"/>
    </sheetView>
  </sheetViews>
  <sheetFormatPr defaultRowHeight="15" x14ac:dyDescent="0.25"/>
  <cols>
    <col min="1" max="1" width="22.7109375" customWidth="1"/>
    <col min="5" max="5" width="11.28515625" customWidth="1"/>
    <col min="6" max="6" width="11.5703125" customWidth="1"/>
  </cols>
  <sheetData>
    <row r="1" spans="1:10" x14ac:dyDescent="0.25">
      <c r="A1" s="78" t="s">
        <v>115</v>
      </c>
      <c r="B1" s="79"/>
      <c r="C1" s="79"/>
      <c r="D1" s="79"/>
      <c r="E1" s="79"/>
      <c r="F1" s="79"/>
    </row>
    <row r="2" spans="1:10" ht="21" customHeight="1" x14ac:dyDescent="0.25">
      <c r="A2" s="1" t="s">
        <v>36</v>
      </c>
    </row>
    <row r="3" spans="1:10" ht="13.5" customHeight="1" thickBot="1" x14ac:dyDescent="0.3">
      <c r="A3" s="31"/>
      <c r="B3" s="32"/>
      <c r="C3" s="80" t="s">
        <v>37</v>
      </c>
      <c r="D3" s="80"/>
      <c r="E3" s="81" t="s">
        <v>38</v>
      </c>
      <c r="F3" s="81"/>
    </row>
    <row r="4" spans="1:10" ht="11.45" customHeight="1" thickBot="1" x14ac:dyDescent="0.3">
      <c r="A4" s="2" t="s">
        <v>1</v>
      </c>
      <c r="B4" s="34" t="s">
        <v>39</v>
      </c>
      <c r="C4" s="35">
        <v>2023</v>
      </c>
      <c r="D4" s="36">
        <v>2022</v>
      </c>
      <c r="E4" s="35">
        <v>2023</v>
      </c>
      <c r="F4" s="33">
        <v>2022</v>
      </c>
    </row>
    <row r="5" spans="1:10" ht="11.45" customHeight="1" x14ac:dyDescent="0.25">
      <c r="A5" s="6" t="s">
        <v>40</v>
      </c>
      <c r="B5" s="7"/>
      <c r="C5" s="37"/>
      <c r="D5" s="9"/>
      <c r="E5" s="37"/>
      <c r="F5" s="9"/>
    </row>
    <row r="6" spans="1:10" ht="11.45" customHeight="1" x14ac:dyDescent="0.25">
      <c r="A6" s="10" t="s">
        <v>41</v>
      </c>
      <c r="B6" s="7"/>
      <c r="C6" s="45">
        <v>32316</v>
      </c>
      <c r="D6" s="22">
        <v>42603</v>
      </c>
      <c r="E6" s="45">
        <v>43770</v>
      </c>
      <c r="F6" s="22">
        <v>97558</v>
      </c>
    </row>
    <row r="7" spans="1:10" ht="11.45" customHeight="1" thickBot="1" x14ac:dyDescent="0.3">
      <c r="A7" s="10" t="s">
        <v>42</v>
      </c>
      <c r="B7" s="7"/>
      <c r="C7" s="46">
        <v>3181</v>
      </c>
      <c r="D7" s="47">
        <v>5033</v>
      </c>
      <c r="E7" s="45">
        <v>9065</v>
      </c>
      <c r="F7" s="22">
        <v>10274</v>
      </c>
    </row>
    <row r="8" spans="1:10" ht="11.45" customHeight="1" x14ac:dyDescent="0.25">
      <c r="A8" s="39"/>
      <c r="B8" s="40">
        <v>13</v>
      </c>
      <c r="C8" s="45">
        <v>35497</v>
      </c>
      <c r="D8" s="22">
        <v>47636</v>
      </c>
      <c r="E8" s="48">
        <v>52835</v>
      </c>
      <c r="F8" s="49">
        <v>107832</v>
      </c>
      <c r="G8" s="30">
        <f>SUM(C6:C7)-C8</f>
        <v>0</v>
      </c>
      <c r="H8" s="30">
        <f t="shared" ref="H8:J8" si="0">SUM(D6:D7)-D8</f>
        <v>0</v>
      </c>
      <c r="I8" s="30">
        <f t="shared" si="0"/>
        <v>0</v>
      </c>
      <c r="J8" s="30">
        <f t="shared" si="0"/>
        <v>0</v>
      </c>
    </row>
    <row r="9" spans="1:10" ht="11.45" customHeight="1" x14ac:dyDescent="0.25">
      <c r="A9" s="10"/>
      <c r="B9" s="7"/>
      <c r="C9" s="45"/>
      <c r="D9" s="22"/>
      <c r="E9" s="45"/>
      <c r="F9" s="22"/>
    </row>
    <row r="10" spans="1:10" ht="11.45" customHeight="1" thickBot="1" x14ac:dyDescent="0.3">
      <c r="A10" s="10" t="s">
        <v>43</v>
      </c>
      <c r="B10" s="7">
        <v>14</v>
      </c>
      <c r="C10" s="46">
        <v>-22546</v>
      </c>
      <c r="D10" s="47">
        <v>-20132</v>
      </c>
      <c r="E10" s="45">
        <v>-38386</v>
      </c>
      <c r="F10" s="22">
        <v>-41444</v>
      </c>
    </row>
    <row r="11" spans="1:10" ht="11.45" customHeight="1" x14ac:dyDescent="0.25">
      <c r="A11" s="39" t="s">
        <v>44</v>
      </c>
      <c r="B11" s="41"/>
      <c r="C11" s="45">
        <v>12951</v>
      </c>
      <c r="D11" s="22">
        <v>27504</v>
      </c>
      <c r="E11" s="48">
        <v>14449</v>
      </c>
      <c r="F11" s="49">
        <v>66388</v>
      </c>
      <c r="G11" s="30">
        <f>SUM(C8:C10)-C11</f>
        <v>0</v>
      </c>
      <c r="H11" s="30">
        <f t="shared" ref="H11:J11" si="1">SUM(D8:D10)-D11</f>
        <v>0</v>
      </c>
      <c r="I11" s="30">
        <f t="shared" si="1"/>
        <v>0</v>
      </c>
      <c r="J11" s="30">
        <f t="shared" si="1"/>
        <v>0</v>
      </c>
    </row>
    <row r="12" spans="1:10" ht="11.45" customHeight="1" x14ac:dyDescent="0.25">
      <c r="A12" s="10"/>
      <c r="B12" s="7"/>
      <c r="C12" s="45"/>
      <c r="D12" s="22"/>
      <c r="E12" s="45"/>
      <c r="F12" s="22"/>
    </row>
    <row r="13" spans="1:10" ht="11.45" customHeight="1" x14ac:dyDescent="0.25">
      <c r="A13" s="10" t="s">
        <v>45</v>
      </c>
      <c r="B13" s="7">
        <v>15</v>
      </c>
      <c r="C13" s="45">
        <v>-1470</v>
      </c>
      <c r="D13" s="22">
        <v>-1393</v>
      </c>
      <c r="E13" s="45">
        <v>-2825</v>
      </c>
      <c r="F13" s="22">
        <v>-3029</v>
      </c>
    </row>
    <row r="14" spans="1:10" ht="11.45" customHeight="1" x14ac:dyDescent="0.25">
      <c r="A14" s="10" t="s">
        <v>46</v>
      </c>
      <c r="B14" s="7">
        <v>16</v>
      </c>
      <c r="C14" s="45">
        <v>-3524</v>
      </c>
      <c r="D14" s="22">
        <v>-4840</v>
      </c>
      <c r="E14" s="45">
        <v>-5837</v>
      </c>
      <c r="F14" s="22">
        <v>-9552</v>
      </c>
    </row>
    <row r="15" spans="1:10" ht="11.45" customHeight="1" x14ac:dyDescent="0.25">
      <c r="A15" s="10" t="s">
        <v>47</v>
      </c>
      <c r="B15" s="7">
        <v>17</v>
      </c>
      <c r="C15" s="45">
        <v>-5180</v>
      </c>
      <c r="D15" s="22">
        <v>-4443</v>
      </c>
      <c r="E15" s="45">
        <v>-6350</v>
      </c>
      <c r="F15" s="22">
        <v>-9654</v>
      </c>
    </row>
    <row r="16" spans="1:10" ht="11.45" customHeight="1" x14ac:dyDescent="0.25">
      <c r="A16" s="10" t="s">
        <v>48</v>
      </c>
      <c r="B16" s="7">
        <v>18</v>
      </c>
      <c r="C16" s="45">
        <v>-24852</v>
      </c>
      <c r="D16" s="22">
        <v>-23977</v>
      </c>
      <c r="E16" s="45">
        <v>-48864</v>
      </c>
      <c r="F16" s="22">
        <v>-48341</v>
      </c>
    </row>
    <row r="17" spans="1:10" ht="11.45" customHeight="1" x14ac:dyDescent="0.25">
      <c r="A17" s="10" t="s">
        <v>49</v>
      </c>
      <c r="B17" s="7"/>
      <c r="C17" s="45">
        <v>26</v>
      </c>
      <c r="D17" s="22">
        <v>309</v>
      </c>
      <c r="E17" s="45">
        <v>-692</v>
      </c>
      <c r="F17" s="22">
        <v>90</v>
      </c>
    </row>
    <row r="18" spans="1:10" ht="11.45" customHeight="1" x14ac:dyDescent="0.25">
      <c r="A18" s="10" t="s">
        <v>50</v>
      </c>
      <c r="B18" s="7"/>
      <c r="C18" s="45">
        <v>59</v>
      </c>
      <c r="D18" s="22">
        <v>35</v>
      </c>
      <c r="E18" s="45">
        <v>122</v>
      </c>
      <c r="F18" s="22">
        <v>97</v>
      </c>
    </row>
    <row r="19" spans="1:10" ht="11.45" customHeight="1" x14ac:dyDescent="0.25">
      <c r="A19" s="10" t="s">
        <v>51</v>
      </c>
      <c r="B19" s="7">
        <v>19</v>
      </c>
      <c r="C19" s="45">
        <v>981</v>
      </c>
      <c r="D19" s="22">
        <v>1461</v>
      </c>
      <c r="E19" s="45">
        <v>1354</v>
      </c>
      <c r="F19" s="22">
        <v>3615</v>
      </c>
    </row>
    <row r="20" spans="1:10" ht="11.45" customHeight="1" thickBot="1" x14ac:dyDescent="0.3">
      <c r="A20" s="10" t="s">
        <v>52</v>
      </c>
      <c r="B20" s="7">
        <v>19</v>
      </c>
      <c r="C20" s="46">
        <v>-1469</v>
      </c>
      <c r="D20" s="47">
        <v>-1229</v>
      </c>
      <c r="E20" s="45">
        <v>-3377</v>
      </c>
      <c r="F20" s="22">
        <v>-1941</v>
      </c>
    </row>
    <row r="21" spans="1:10" ht="11.45" customHeight="1" x14ac:dyDescent="0.25">
      <c r="A21" s="39" t="s">
        <v>53</v>
      </c>
      <c r="B21" s="41"/>
      <c r="C21" s="45">
        <v>-22478</v>
      </c>
      <c r="D21" s="22">
        <v>-6573</v>
      </c>
      <c r="E21" s="48">
        <v>-52020</v>
      </c>
      <c r="F21" s="49">
        <v>-2327</v>
      </c>
      <c r="G21" s="30">
        <f>SUM(C11:C20)-C21</f>
        <v>0</v>
      </c>
      <c r="H21" s="30">
        <f t="shared" ref="H21:J21" si="2">SUM(D11:D20)-D21</f>
        <v>0</v>
      </c>
      <c r="I21" s="30">
        <f t="shared" si="2"/>
        <v>0</v>
      </c>
      <c r="J21" s="30">
        <f t="shared" si="2"/>
        <v>0</v>
      </c>
    </row>
    <row r="22" spans="1:10" ht="11.45" customHeight="1" x14ac:dyDescent="0.25">
      <c r="A22" s="10"/>
      <c r="B22" s="9"/>
      <c r="C22" s="45"/>
      <c r="D22" s="22"/>
      <c r="E22" s="50"/>
      <c r="F22" s="22"/>
    </row>
    <row r="23" spans="1:10" ht="11.45" customHeight="1" x14ac:dyDescent="0.25">
      <c r="A23" s="10" t="s">
        <v>54</v>
      </c>
      <c r="B23" s="7"/>
      <c r="C23" s="45">
        <v>-2680</v>
      </c>
      <c r="D23" s="22">
        <v>8</v>
      </c>
      <c r="E23" s="45">
        <v>-2680</v>
      </c>
      <c r="F23" s="22">
        <v>8</v>
      </c>
    </row>
    <row r="24" spans="1:10" ht="11.45" customHeight="1" thickBot="1" x14ac:dyDescent="0.3">
      <c r="A24" s="10" t="s">
        <v>55</v>
      </c>
      <c r="B24" s="7"/>
      <c r="C24" s="46">
        <v>-838</v>
      </c>
      <c r="D24" s="47">
        <v>-4455</v>
      </c>
      <c r="E24" s="45">
        <v>2732</v>
      </c>
      <c r="F24" s="22">
        <v>-13807</v>
      </c>
    </row>
    <row r="25" spans="1:10" ht="11.45" customHeight="1" x14ac:dyDescent="0.25">
      <c r="A25" s="39" t="s">
        <v>56</v>
      </c>
      <c r="B25" s="40">
        <v>20</v>
      </c>
      <c r="C25" s="45">
        <v>-3518</v>
      </c>
      <c r="D25" s="22">
        <v>-4447</v>
      </c>
      <c r="E25" s="48">
        <v>52</v>
      </c>
      <c r="F25" s="49">
        <v>-13799</v>
      </c>
      <c r="G25" s="30">
        <f>SUM(C23:C24)-C25</f>
        <v>0</v>
      </c>
      <c r="H25" s="30">
        <f t="shared" ref="H25:J25" si="3">SUM(D23:D24)-D25</f>
        <v>0</v>
      </c>
      <c r="I25" s="30">
        <f t="shared" si="3"/>
        <v>0</v>
      </c>
      <c r="J25" s="30">
        <f t="shared" si="3"/>
        <v>0</v>
      </c>
    </row>
    <row r="26" spans="1:10" ht="11.45" customHeight="1" thickBot="1" x14ac:dyDescent="0.3">
      <c r="A26" s="10"/>
      <c r="B26" s="7"/>
      <c r="C26" s="46"/>
      <c r="D26" s="47"/>
      <c r="E26" s="45"/>
      <c r="F26" s="22"/>
    </row>
    <row r="27" spans="1:10" ht="11.45" customHeight="1" thickBot="1" x14ac:dyDescent="0.3">
      <c r="A27" s="42" t="s">
        <v>57</v>
      </c>
      <c r="B27" s="11"/>
      <c r="C27" s="46">
        <v>-25996</v>
      </c>
      <c r="D27" s="47">
        <v>-11020</v>
      </c>
      <c r="E27" s="51">
        <v>-51968</v>
      </c>
      <c r="F27" s="24">
        <v>-16126</v>
      </c>
      <c r="G27" s="30">
        <f>(C21+C25)-C27</f>
        <v>0</v>
      </c>
      <c r="H27" s="30">
        <f t="shared" ref="H27:J27" si="4">(D21+D25)-D27</f>
        <v>0</v>
      </c>
      <c r="I27" s="30">
        <f t="shared" si="4"/>
        <v>0</v>
      </c>
      <c r="J27" s="30">
        <f t="shared" si="4"/>
        <v>0</v>
      </c>
    </row>
    <row r="28" spans="1:10" ht="11.45" customHeight="1" x14ac:dyDescent="0.25">
      <c r="A28" s="10"/>
      <c r="B28" s="7"/>
      <c r="C28" s="45"/>
      <c r="D28" s="22"/>
      <c r="E28" s="45"/>
      <c r="F28" s="22"/>
    </row>
    <row r="29" spans="1:10" ht="11.45" customHeight="1" thickBot="1" x14ac:dyDescent="0.3">
      <c r="A29" s="10" t="s">
        <v>58</v>
      </c>
      <c r="B29" s="9"/>
      <c r="C29" s="46" t="s">
        <v>59</v>
      </c>
      <c r="D29" s="47" t="s">
        <v>59</v>
      </c>
      <c r="E29" s="52" t="s">
        <v>59</v>
      </c>
      <c r="F29" s="47" t="s">
        <v>59</v>
      </c>
    </row>
    <row r="30" spans="1:10" ht="11.45" customHeight="1" thickBot="1" x14ac:dyDescent="0.3">
      <c r="A30" s="43" t="s">
        <v>60</v>
      </c>
      <c r="B30" s="44"/>
      <c r="C30" s="53">
        <v>-25996</v>
      </c>
      <c r="D30" s="54">
        <v>-11020</v>
      </c>
      <c r="E30" s="53">
        <v>-51968</v>
      </c>
      <c r="F30" s="26">
        <v>-16126</v>
      </c>
    </row>
    <row r="31" spans="1:10" ht="15.75" thickTop="1" x14ac:dyDescent="0.25"/>
  </sheetData>
  <mergeCells count="3">
    <mergeCell ref="C3:D3"/>
    <mergeCell ref="E3:F3"/>
    <mergeCell ref="A1:F1"/>
  </mergeCells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7" workbookViewId="0">
      <selection activeCell="G50" sqref="G50"/>
    </sheetView>
  </sheetViews>
  <sheetFormatPr defaultRowHeight="15" x14ac:dyDescent="0.25"/>
  <cols>
    <col min="1" max="1" width="29.42578125" customWidth="1"/>
    <col min="3" max="3" width="13.140625" customWidth="1"/>
    <col min="4" max="4" width="13.5703125" customWidth="1"/>
  </cols>
  <sheetData>
    <row r="1" spans="1:6" x14ac:dyDescent="0.25">
      <c r="A1" s="78" t="s">
        <v>115</v>
      </c>
      <c r="B1" s="79"/>
      <c r="C1" s="79"/>
      <c r="D1" s="79"/>
    </row>
    <row r="2" spans="1:6" ht="18" customHeight="1" x14ac:dyDescent="0.25">
      <c r="A2" s="1" t="s">
        <v>61</v>
      </c>
    </row>
    <row r="3" spans="1:6" ht="11.45" customHeight="1" thickBot="1" x14ac:dyDescent="0.3">
      <c r="A3" s="9"/>
      <c r="B3" s="9"/>
      <c r="C3" s="82" t="s">
        <v>38</v>
      </c>
      <c r="D3" s="82"/>
      <c r="E3" s="63"/>
    </row>
    <row r="4" spans="1:6" ht="11.45" customHeight="1" thickBot="1" x14ac:dyDescent="0.3">
      <c r="A4" s="56" t="s">
        <v>62</v>
      </c>
      <c r="B4" s="3" t="s">
        <v>2</v>
      </c>
      <c r="C4" s="57">
        <v>2023</v>
      </c>
      <c r="D4" s="17">
        <v>2022</v>
      </c>
      <c r="E4" s="13"/>
    </row>
    <row r="5" spans="1:6" ht="11.45" customHeight="1" x14ac:dyDescent="0.25">
      <c r="A5" s="58"/>
      <c r="B5" s="55"/>
      <c r="C5" s="45"/>
      <c r="D5" s="22"/>
      <c r="E5" s="13"/>
    </row>
    <row r="6" spans="1:6" ht="11.45" customHeight="1" x14ac:dyDescent="0.25">
      <c r="A6" s="6" t="s">
        <v>63</v>
      </c>
      <c r="B6" s="10"/>
      <c r="C6" s="50"/>
      <c r="D6" s="22"/>
      <c r="E6" s="13"/>
    </row>
    <row r="7" spans="1:6" ht="11.45" customHeight="1" x14ac:dyDescent="0.25">
      <c r="A7" s="10" t="s">
        <v>64</v>
      </c>
      <c r="B7" s="55"/>
      <c r="C7" s="45">
        <v>-52020</v>
      </c>
      <c r="D7" s="22">
        <v>-2327</v>
      </c>
      <c r="E7" s="13"/>
    </row>
    <row r="8" spans="1:6" ht="11.45" customHeight="1" x14ac:dyDescent="0.25">
      <c r="A8" s="10"/>
      <c r="B8" s="55"/>
      <c r="C8" s="45"/>
      <c r="D8" s="22"/>
      <c r="E8" s="13"/>
    </row>
    <row r="9" spans="1:6" ht="11.45" customHeight="1" x14ac:dyDescent="0.25">
      <c r="A9" s="59" t="s">
        <v>65</v>
      </c>
      <c r="B9" s="7"/>
      <c r="C9" s="64"/>
      <c r="D9" s="22"/>
      <c r="E9" s="13"/>
    </row>
    <row r="10" spans="1:6" ht="11.45" customHeight="1" x14ac:dyDescent="0.25">
      <c r="A10" s="10" t="s">
        <v>66</v>
      </c>
      <c r="B10" s="7" t="s">
        <v>67</v>
      </c>
      <c r="C10" s="45">
        <v>20312</v>
      </c>
      <c r="D10" s="22">
        <v>27278</v>
      </c>
      <c r="E10" s="13"/>
    </row>
    <row r="11" spans="1:6" ht="11.45" customHeight="1" x14ac:dyDescent="0.25">
      <c r="A11" s="10" t="s">
        <v>68</v>
      </c>
      <c r="B11" s="7">
        <v>18</v>
      </c>
      <c r="C11" s="45">
        <v>48864</v>
      </c>
      <c r="D11" s="22">
        <v>48341</v>
      </c>
      <c r="E11" s="13"/>
    </row>
    <row r="12" spans="1:6" ht="11.45" customHeight="1" x14ac:dyDescent="0.25">
      <c r="A12" s="10" t="s">
        <v>69</v>
      </c>
      <c r="B12" s="7"/>
      <c r="C12" s="45">
        <v>-122</v>
      </c>
      <c r="D12" s="22">
        <v>-97</v>
      </c>
      <c r="E12" s="13"/>
    </row>
    <row r="13" spans="1:6" ht="11.45" customHeight="1" x14ac:dyDescent="0.25">
      <c r="A13" s="10" t="s">
        <v>70</v>
      </c>
      <c r="B13" s="7"/>
      <c r="C13" s="45">
        <v>196</v>
      </c>
      <c r="D13" s="22">
        <v>833</v>
      </c>
      <c r="E13" s="13"/>
    </row>
    <row r="14" spans="1:6" ht="11.45" customHeight="1" x14ac:dyDescent="0.25">
      <c r="A14" s="10" t="s">
        <v>71</v>
      </c>
      <c r="B14" s="7"/>
      <c r="C14" s="45">
        <v>685</v>
      </c>
      <c r="D14" s="22" t="s">
        <v>59</v>
      </c>
      <c r="E14" s="13"/>
    </row>
    <row r="15" spans="1:6" ht="11.45" customHeight="1" thickBot="1" x14ac:dyDescent="0.3">
      <c r="A15" s="10" t="s">
        <v>72</v>
      </c>
      <c r="B15" s="7">
        <v>10</v>
      </c>
      <c r="C15" s="45">
        <v>-161</v>
      </c>
      <c r="D15" s="22">
        <v>-751</v>
      </c>
      <c r="E15" s="13"/>
    </row>
    <row r="16" spans="1:6" ht="11.45" customHeight="1" thickBot="1" x14ac:dyDescent="0.3">
      <c r="A16" s="42" t="s">
        <v>73</v>
      </c>
      <c r="B16" s="60"/>
      <c r="C16" s="51">
        <v>17754</v>
      </c>
      <c r="D16" s="24">
        <v>73277</v>
      </c>
      <c r="E16" s="13">
        <f>SUM(C7:C15)-C16</f>
        <v>0</v>
      </c>
      <c r="F16" s="13">
        <f>SUM(D7:D15)-D16</f>
        <v>0</v>
      </c>
    </row>
    <row r="17" spans="1:6" ht="11.45" customHeight="1" x14ac:dyDescent="0.25">
      <c r="A17" s="6"/>
      <c r="B17" s="55"/>
      <c r="C17" s="45"/>
      <c r="D17" s="22"/>
      <c r="E17" s="13"/>
    </row>
    <row r="18" spans="1:6" ht="11.45" customHeight="1" x14ac:dyDescent="0.25">
      <c r="A18" s="59" t="s">
        <v>74</v>
      </c>
      <c r="B18" s="7"/>
      <c r="C18" s="45"/>
      <c r="D18" s="22"/>
      <c r="E18" s="13"/>
    </row>
    <row r="19" spans="1:6" ht="11.45" customHeight="1" x14ac:dyDescent="0.25">
      <c r="A19" s="10" t="s">
        <v>75</v>
      </c>
      <c r="B19" s="7"/>
      <c r="C19" s="45">
        <v>549</v>
      </c>
      <c r="D19" s="22">
        <v>-1178</v>
      </c>
      <c r="E19" s="13"/>
    </row>
    <row r="20" spans="1:6" ht="11.45" customHeight="1" x14ac:dyDescent="0.25">
      <c r="A20" s="10" t="s">
        <v>76</v>
      </c>
      <c r="B20" s="7"/>
      <c r="C20" s="45">
        <v>-13</v>
      </c>
      <c r="D20" s="22">
        <v>-4251</v>
      </c>
      <c r="E20" s="13"/>
    </row>
    <row r="21" spans="1:6" ht="11.45" customHeight="1" x14ac:dyDescent="0.25">
      <c r="A21" s="10" t="s">
        <v>77</v>
      </c>
      <c r="B21" s="7"/>
      <c r="C21" s="45">
        <v>-2156</v>
      </c>
      <c r="D21" s="22">
        <v>-1937</v>
      </c>
      <c r="E21" s="13"/>
    </row>
    <row r="22" spans="1:6" ht="11.45" customHeight="1" x14ac:dyDescent="0.25">
      <c r="A22" s="10" t="s">
        <v>78</v>
      </c>
      <c r="B22" s="7"/>
      <c r="C22" s="45">
        <v>678</v>
      </c>
      <c r="D22" s="22">
        <v>-674</v>
      </c>
      <c r="E22" s="13"/>
    </row>
    <row r="23" spans="1:6" ht="11.45" customHeight="1" x14ac:dyDescent="0.25">
      <c r="A23" s="10" t="s">
        <v>79</v>
      </c>
      <c r="B23" s="7"/>
      <c r="C23" s="45">
        <v>-2</v>
      </c>
      <c r="D23" s="22">
        <v>84</v>
      </c>
      <c r="E23" s="13"/>
    </row>
    <row r="24" spans="1:6" ht="11.45" customHeight="1" x14ac:dyDescent="0.25">
      <c r="A24" s="10" t="s">
        <v>80</v>
      </c>
      <c r="B24" s="7"/>
      <c r="C24" s="45">
        <v>-516</v>
      </c>
      <c r="D24" s="22">
        <v>-516</v>
      </c>
      <c r="E24" s="13"/>
    </row>
    <row r="25" spans="1:6" ht="11.45" customHeight="1" thickBot="1" x14ac:dyDescent="0.3">
      <c r="A25" s="10" t="s">
        <v>81</v>
      </c>
      <c r="B25" s="7"/>
      <c r="C25" s="45">
        <v>-12152</v>
      </c>
      <c r="D25" s="22">
        <v>-1574</v>
      </c>
      <c r="E25" s="13"/>
    </row>
    <row r="26" spans="1:6" ht="11.45" customHeight="1" thickBot="1" x14ac:dyDescent="0.3">
      <c r="A26" s="42" t="s">
        <v>82</v>
      </c>
      <c r="B26" s="60"/>
      <c r="C26" s="51">
        <v>4142</v>
      </c>
      <c r="D26" s="24">
        <v>63231</v>
      </c>
      <c r="E26" s="65">
        <f>SUM(C16:C25)-C26</f>
        <v>0</v>
      </c>
      <c r="F26" s="65">
        <f>SUM(D16:D25)-D26</f>
        <v>0</v>
      </c>
    </row>
    <row r="27" spans="1:6" ht="11.45" customHeight="1" thickBot="1" x14ac:dyDescent="0.3">
      <c r="A27" s="10" t="s">
        <v>83</v>
      </c>
      <c r="B27" s="7"/>
      <c r="C27" s="46">
        <v>-13991</v>
      </c>
      <c r="D27" s="22">
        <v>-280</v>
      </c>
      <c r="E27" s="13"/>
    </row>
    <row r="28" spans="1:6" ht="11.45" customHeight="1" thickBot="1" x14ac:dyDescent="0.3">
      <c r="A28" s="42" t="s">
        <v>84</v>
      </c>
      <c r="B28" s="60"/>
      <c r="C28" s="46">
        <v>-9849</v>
      </c>
      <c r="D28" s="24">
        <v>62951</v>
      </c>
      <c r="E28" s="65">
        <f>SUM(C26:C27)-C28</f>
        <v>0</v>
      </c>
      <c r="F28" s="65">
        <f>SUM(D26:D27)-D28</f>
        <v>0</v>
      </c>
    </row>
    <row r="29" spans="1:6" ht="11.45" customHeight="1" x14ac:dyDescent="0.25">
      <c r="A29" s="10"/>
      <c r="B29" s="7"/>
      <c r="C29" s="45"/>
      <c r="D29" s="22"/>
      <c r="E29" s="13"/>
    </row>
    <row r="30" spans="1:6" ht="11.45" customHeight="1" x14ac:dyDescent="0.25">
      <c r="A30" s="6" t="s">
        <v>85</v>
      </c>
      <c r="B30" s="7"/>
      <c r="C30" s="45"/>
      <c r="D30" s="22"/>
      <c r="E30" s="13"/>
    </row>
    <row r="31" spans="1:6" ht="11.45" customHeight="1" x14ac:dyDescent="0.25">
      <c r="A31" s="10" t="s">
        <v>86</v>
      </c>
      <c r="B31" s="7"/>
      <c r="C31" s="45">
        <v>122</v>
      </c>
      <c r="D31" s="22">
        <v>97</v>
      </c>
      <c r="E31" s="13"/>
    </row>
    <row r="32" spans="1:6" ht="11.45" customHeight="1" x14ac:dyDescent="0.25">
      <c r="A32" s="10" t="s">
        <v>87</v>
      </c>
      <c r="B32" s="7"/>
      <c r="C32" s="45">
        <v>-7838</v>
      </c>
      <c r="D32" s="22">
        <v>-5919</v>
      </c>
      <c r="E32" s="13"/>
    </row>
    <row r="33" spans="1:6" ht="11.45" customHeight="1" x14ac:dyDescent="0.25">
      <c r="A33" s="10" t="s">
        <v>8</v>
      </c>
      <c r="B33" s="7"/>
      <c r="C33" s="45">
        <v>207</v>
      </c>
      <c r="D33" s="22">
        <v>-1368</v>
      </c>
      <c r="E33" s="13"/>
    </row>
    <row r="34" spans="1:6" ht="11.45" customHeight="1" thickBot="1" x14ac:dyDescent="0.3">
      <c r="A34" s="10" t="s">
        <v>88</v>
      </c>
      <c r="B34" s="7"/>
      <c r="C34" s="45">
        <v>-4</v>
      </c>
      <c r="D34" s="22" t="s">
        <v>59</v>
      </c>
      <c r="E34" s="13"/>
    </row>
    <row r="35" spans="1:6" ht="11.45" customHeight="1" thickBot="1" x14ac:dyDescent="0.3">
      <c r="A35" s="42" t="s">
        <v>89</v>
      </c>
      <c r="B35" s="60"/>
      <c r="C35" s="51">
        <v>-7513</v>
      </c>
      <c r="D35" s="24">
        <v>-7190</v>
      </c>
      <c r="E35" s="65">
        <f>SUM(C31:C34)-C35</f>
        <v>0</v>
      </c>
      <c r="F35" s="65">
        <f>SUM(D31:D34)-D35</f>
        <v>0</v>
      </c>
    </row>
    <row r="36" spans="1:6" ht="11.45" customHeight="1" x14ac:dyDescent="0.25">
      <c r="A36" s="10"/>
      <c r="B36" s="7"/>
      <c r="C36" s="45"/>
      <c r="D36" s="22"/>
      <c r="E36" s="13"/>
    </row>
    <row r="37" spans="1:6" ht="11.45" customHeight="1" x14ac:dyDescent="0.25">
      <c r="A37" s="6" t="s">
        <v>90</v>
      </c>
      <c r="B37" s="7"/>
      <c r="C37" s="45"/>
      <c r="D37" s="22"/>
      <c r="E37" s="13"/>
    </row>
    <row r="38" spans="1:6" ht="11.45" customHeight="1" x14ac:dyDescent="0.25">
      <c r="A38" s="10" t="s">
        <v>91</v>
      </c>
      <c r="B38" s="7"/>
      <c r="C38" s="45">
        <v>-48041</v>
      </c>
      <c r="D38" s="22">
        <v>-45600</v>
      </c>
      <c r="E38" s="13"/>
    </row>
    <row r="39" spans="1:6" ht="11.45" customHeight="1" x14ac:dyDescent="0.25">
      <c r="A39" s="10" t="s">
        <v>92</v>
      </c>
      <c r="B39" s="7"/>
      <c r="C39" s="45">
        <v>46000</v>
      </c>
      <c r="D39" s="22" t="s">
        <v>59</v>
      </c>
      <c r="E39" s="13"/>
    </row>
    <row r="40" spans="1:6" ht="11.45" customHeight="1" thickBot="1" x14ac:dyDescent="0.3">
      <c r="A40" s="10" t="s">
        <v>93</v>
      </c>
      <c r="B40" s="7"/>
      <c r="C40" s="45">
        <v>-10000</v>
      </c>
      <c r="D40" s="22" t="s">
        <v>59</v>
      </c>
      <c r="E40" s="13"/>
    </row>
    <row r="41" spans="1:6" ht="11.45" customHeight="1" thickBot="1" x14ac:dyDescent="0.3">
      <c r="A41" s="42" t="s">
        <v>94</v>
      </c>
      <c r="B41" s="60"/>
      <c r="C41" s="51">
        <v>-12041</v>
      </c>
      <c r="D41" s="24">
        <v>-45600</v>
      </c>
      <c r="E41" s="65">
        <f>SUM(C38:C40)-C41</f>
        <v>0</v>
      </c>
      <c r="F41" s="65">
        <f>SUM(D38:D40)-D41</f>
        <v>0</v>
      </c>
    </row>
    <row r="42" spans="1:6" ht="11.45" customHeight="1" x14ac:dyDescent="0.25">
      <c r="A42" s="10" t="s">
        <v>95</v>
      </c>
      <c r="B42" s="7"/>
      <c r="C42" s="45">
        <v>60</v>
      </c>
      <c r="D42" s="22">
        <v>-626</v>
      </c>
      <c r="E42" s="13"/>
    </row>
    <row r="43" spans="1:6" ht="11.45" customHeight="1" thickBot="1" x14ac:dyDescent="0.3">
      <c r="A43" s="61" t="s">
        <v>96</v>
      </c>
      <c r="B43" s="3"/>
      <c r="C43" s="46">
        <v>-29343</v>
      </c>
      <c r="D43" s="47">
        <v>9535</v>
      </c>
      <c r="E43" s="13"/>
    </row>
    <row r="44" spans="1:6" ht="11.45" customHeight="1" x14ac:dyDescent="0.25">
      <c r="A44" s="6" t="s">
        <v>97</v>
      </c>
      <c r="B44" s="7">
        <v>9</v>
      </c>
      <c r="C44" s="45">
        <v>41694</v>
      </c>
      <c r="D44" s="22">
        <v>53733</v>
      </c>
      <c r="E44" s="65">
        <f>BS!D15-C44</f>
        <v>0</v>
      </c>
    </row>
    <row r="45" spans="1:6" ht="11.45" customHeight="1" thickBot="1" x14ac:dyDescent="0.3">
      <c r="A45" s="14" t="s">
        <v>98</v>
      </c>
      <c r="B45" s="62">
        <v>9</v>
      </c>
      <c r="C45" s="53">
        <v>12351</v>
      </c>
      <c r="D45" s="26">
        <v>63268</v>
      </c>
      <c r="E45" s="65">
        <f>C45-BS!C15</f>
        <v>0</v>
      </c>
    </row>
    <row r="46" spans="1:6" ht="15.75" thickTop="1" x14ac:dyDescent="0.25"/>
  </sheetData>
  <mergeCells count="2">
    <mergeCell ref="C3:D3"/>
    <mergeCell ref="A1:D1"/>
  </mergeCells>
  <pageMargins left="0.7" right="0.7" top="0.75" bottom="0.75" header="0.3" footer="0.3"/>
  <customProperties>
    <customPr name="EpmWorksheetKeyString_GUID" r:id="rId1"/>
  </customProperti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E30" sqref="E30"/>
    </sheetView>
  </sheetViews>
  <sheetFormatPr defaultRowHeight="15" x14ac:dyDescent="0.25"/>
  <cols>
    <col min="1" max="1" width="40.42578125" customWidth="1"/>
    <col min="3" max="4" width="9.28515625" bestFit="1" customWidth="1"/>
    <col min="5" max="5" width="10.7109375" bestFit="1" customWidth="1"/>
    <col min="6" max="6" width="9.42578125" bestFit="1" customWidth="1"/>
  </cols>
  <sheetData>
    <row r="1" spans="1:11" x14ac:dyDescent="0.25">
      <c r="A1" s="78" t="s">
        <v>115</v>
      </c>
      <c r="B1" s="79"/>
      <c r="C1" s="79"/>
      <c r="D1" s="79"/>
      <c r="E1" s="79"/>
      <c r="F1" s="79"/>
    </row>
    <row r="2" spans="1:11" ht="23.25" customHeight="1" x14ac:dyDescent="0.25">
      <c r="A2" s="1" t="s">
        <v>99</v>
      </c>
    </row>
    <row r="3" spans="1:11" ht="11.45" customHeight="1" x14ac:dyDescent="0.25">
      <c r="A3" s="1"/>
    </row>
    <row r="4" spans="1:11" ht="11.45" customHeight="1" x14ac:dyDescent="0.25">
      <c r="A4" s="59" t="s">
        <v>100</v>
      </c>
      <c r="B4" s="83"/>
      <c r="C4" s="84" t="s">
        <v>18</v>
      </c>
      <c r="D4" s="66" t="s">
        <v>102</v>
      </c>
      <c r="E4" s="66" t="s">
        <v>104</v>
      </c>
      <c r="F4" s="66" t="s">
        <v>100</v>
      </c>
    </row>
    <row r="5" spans="1:11" ht="11.45" customHeight="1" thickBot="1" x14ac:dyDescent="0.3">
      <c r="A5" s="56" t="s">
        <v>101</v>
      </c>
      <c r="B5" s="82"/>
      <c r="C5" s="85"/>
      <c r="D5" s="66" t="s">
        <v>103</v>
      </c>
      <c r="E5" s="66" t="s">
        <v>105</v>
      </c>
      <c r="F5" s="66" t="s">
        <v>106</v>
      </c>
    </row>
    <row r="6" spans="1:11" ht="11.45" customHeight="1" thickBot="1" x14ac:dyDescent="0.3">
      <c r="A6" s="67" t="s">
        <v>107</v>
      </c>
      <c r="B6" s="18"/>
      <c r="C6" s="23">
        <v>4112</v>
      </c>
      <c r="D6" s="23">
        <v>32586</v>
      </c>
      <c r="E6" s="23">
        <v>-870648</v>
      </c>
      <c r="F6" s="23">
        <v>-833950</v>
      </c>
      <c r="K6" s="30">
        <f>SUM(C6:E6)-F6</f>
        <v>0</v>
      </c>
    </row>
    <row r="7" spans="1:11" ht="11.45" customHeight="1" x14ac:dyDescent="0.25">
      <c r="A7" s="66"/>
      <c r="B7" s="66"/>
      <c r="C7" s="22"/>
      <c r="D7" s="22"/>
      <c r="E7" s="22"/>
      <c r="F7" s="22"/>
      <c r="K7" s="30">
        <f t="shared" ref="K7:K21" si="0">SUM(C7:E7)-F7</f>
        <v>0</v>
      </c>
    </row>
    <row r="8" spans="1:11" ht="11.45" customHeight="1" thickBot="1" x14ac:dyDescent="0.3">
      <c r="A8" s="10" t="s">
        <v>108</v>
      </c>
      <c r="B8" s="10"/>
      <c r="C8" s="74" t="s">
        <v>59</v>
      </c>
      <c r="D8" s="74" t="s">
        <v>59</v>
      </c>
      <c r="E8" s="22">
        <v>-16126</v>
      </c>
      <c r="F8" s="22">
        <v>-16126</v>
      </c>
      <c r="K8" s="30">
        <f t="shared" si="0"/>
        <v>0</v>
      </c>
    </row>
    <row r="9" spans="1:11" ht="11.45" customHeight="1" x14ac:dyDescent="0.25">
      <c r="A9" s="39" t="s">
        <v>109</v>
      </c>
      <c r="B9" s="68"/>
      <c r="C9" s="75" t="s">
        <v>59</v>
      </c>
      <c r="D9" s="75" t="s">
        <v>59</v>
      </c>
      <c r="E9" s="76">
        <v>-16126</v>
      </c>
      <c r="F9" s="76">
        <v>-16126</v>
      </c>
      <c r="K9" s="30">
        <f t="shared" si="0"/>
        <v>0</v>
      </c>
    </row>
    <row r="10" spans="1:11" ht="11.45" customHeight="1" thickBot="1" x14ac:dyDescent="0.3">
      <c r="A10" s="9"/>
      <c r="B10" s="9"/>
      <c r="C10" s="22"/>
      <c r="D10" s="22"/>
      <c r="E10" s="22"/>
      <c r="F10" s="22"/>
      <c r="K10" s="30">
        <f t="shared" si="0"/>
        <v>0</v>
      </c>
    </row>
    <row r="11" spans="1:11" ht="11.45" customHeight="1" thickBot="1" x14ac:dyDescent="0.3">
      <c r="A11" s="69" t="s">
        <v>110</v>
      </c>
      <c r="B11" s="12"/>
      <c r="C11" s="23">
        <v>4112</v>
      </c>
      <c r="D11" s="23">
        <v>32586</v>
      </c>
      <c r="E11" s="23">
        <v>-886774</v>
      </c>
      <c r="F11" s="23">
        <v>-850076</v>
      </c>
      <c r="G11" s="30">
        <f>SUM(C6:C10)-C11</f>
        <v>0</v>
      </c>
      <c r="H11" s="30">
        <f t="shared" ref="H11" si="1">SUM(D6:D10)-D11</f>
        <v>0</v>
      </c>
      <c r="I11" s="30">
        <f>SUM(E6:E8)-E11</f>
        <v>0</v>
      </c>
      <c r="J11" s="30">
        <f>SUM(F6:F8)-F11</f>
        <v>0</v>
      </c>
      <c r="K11" s="30">
        <f t="shared" si="0"/>
        <v>0</v>
      </c>
    </row>
    <row r="12" spans="1:11" ht="11.45" customHeight="1" x14ac:dyDescent="0.25">
      <c r="A12" s="9"/>
      <c r="B12" s="66"/>
      <c r="C12" s="22"/>
      <c r="D12" s="22"/>
      <c r="E12" s="22"/>
      <c r="F12" s="22"/>
      <c r="K12" s="30">
        <f t="shared" si="0"/>
        <v>0</v>
      </c>
    </row>
    <row r="13" spans="1:11" ht="11.45" customHeight="1" thickBot="1" x14ac:dyDescent="0.3">
      <c r="A13" s="10" t="s">
        <v>108</v>
      </c>
      <c r="B13" s="10"/>
      <c r="C13" s="74" t="s">
        <v>59</v>
      </c>
      <c r="D13" s="74" t="s">
        <v>59</v>
      </c>
      <c r="E13" s="47">
        <v>-67144</v>
      </c>
      <c r="F13" s="47">
        <v>-67144</v>
      </c>
      <c r="K13" s="30">
        <f t="shared" si="0"/>
        <v>0</v>
      </c>
    </row>
    <row r="14" spans="1:11" ht="11.45" customHeight="1" x14ac:dyDescent="0.25">
      <c r="A14" s="70" t="s">
        <v>109</v>
      </c>
      <c r="B14" s="68"/>
      <c r="C14" s="75" t="s">
        <v>59</v>
      </c>
      <c r="D14" s="75" t="s">
        <v>59</v>
      </c>
      <c r="E14" s="75">
        <v>-67144</v>
      </c>
      <c r="F14" s="75">
        <v>-67144</v>
      </c>
      <c r="K14" s="30">
        <f t="shared" si="0"/>
        <v>0</v>
      </c>
    </row>
    <row r="15" spans="1:11" ht="11.45" customHeight="1" thickBot="1" x14ac:dyDescent="0.3">
      <c r="A15" s="9"/>
      <c r="B15" s="9"/>
      <c r="C15" s="22"/>
      <c r="D15" s="22"/>
      <c r="E15" s="22"/>
      <c r="F15" s="22"/>
      <c r="K15" s="30">
        <f t="shared" si="0"/>
        <v>0</v>
      </c>
    </row>
    <row r="16" spans="1:11" ht="11.45" customHeight="1" thickBot="1" x14ac:dyDescent="0.3">
      <c r="A16" s="69" t="s">
        <v>111</v>
      </c>
      <c r="B16" s="71"/>
      <c r="C16" s="23">
        <v>4112</v>
      </c>
      <c r="D16" s="23">
        <v>32586</v>
      </c>
      <c r="E16" s="23">
        <v>-953918</v>
      </c>
      <c r="F16" s="23">
        <v>-917220</v>
      </c>
      <c r="G16" s="30">
        <f>SUM(C11:C13)-C16</f>
        <v>0</v>
      </c>
      <c r="H16" s="30">
        <f t="shared" ref="H16:J16" si="2">SUM(D11:D13)-D16</f>
        <v>0</v>
      </c>
      <c r="I16" s="30">
        <f t="shared" si="2"/>
        <v>0</v>
      </c>
      <c r="J16" s="30">
        <f t="shared" si="2"/>
        <v>0</v>
      </c>
      <c r="K16" s="30">
        <f t="shared" si="0"/>
        <v>0</v>
      </c>
    </row>
    <row r="17" spans="1:11" ht="11.45" customHeight="1" x14ac:dyDescent="0.25">
      <c r="A17" s="9"/>
      <c r="B17" s="9"/>
      <c r="C17" s="22"/>
      <c r="D17" s="22"/>
      <c r="E17" s="22"/>
      <c r="F17" s="22"/>
      <c r="K17" s="30">
        <f t="shared" si="0"/>
        <v>0</v>
      </c>
    </row>
    <row r="18" spans="1:11" ht="11.45" customHeight="1" thickBot="1" x14ac:dyDescent="0.3">
      <c r="A18" s="16" t="s">
        <v>108</v>
      </c>
      <c r="B18" s="38"/>
      <c r="C18" s="74" t="s">
        <v>112</v>
      </c>
      <c r="D18" s="74" t="s">
        <v>112</v>
      </c>
      <c r="E18" s="47">
        <v>-51968</v>
      </c>
      <c r="F18" s="47">
        <v>-51968</v>
      </c>
      <c r="K18" s="30">
        <f t="shared" si="0"/>
        <v>0</v>
      </c>
    </row>
    <row r="19" spans="1:11" ht="11.45" customHeight="1" x14ac:dyDescent="0.25">
      <c r="A19" s="10" t="s">
        <v>109</v>
      </c>
      <c r="B19" s="9"/>
      <c r="C19" s="75" t="s">
        <v>113</v>
      </c>
      <c r="D19" s="75" t="s">
        <v>113</v>
      </c>
      <c r="E19" s="22">
        <v>-51968</v>
      </c>
      <c r="F19" s="22">
        <v>-51968</v>
      </c>
      <c r="K19" s="30">
        <f t="shared" si="0"/>
        <v>0</v>
      </c>
    </row>
    <row r="20" spans="1:11" ht="11.45" customHeight="1" thickBot="1" x14ac:dyDescent="0.3">
      <c r="A20" s="9"/>
      <c r="B20" s="9"/>
      <c r="C20" s="22"/>
      <c r="D20" s="22"/>
      <c r="E20" s="22"/>
      <c r="F20" s="47"/>
      <c r="K20" s="30">
        <f t="shared" si="0"/>
        <v>0</v>
      </c>
    </row>
    <row r="21" spans="1:11" ht="11.45" customHeight="1" thickBot="1" x14ac:dyDescent="0.3">
      <c r="A21" s="72" t="s">
        <v>114</v>
      </c>
      <c r="B21" s="73"/>
      <c r="C21" s="77">
        <v>4112</v>
      </c>
      <c r="D21" s="77">
        <v>32586</v>
      </c>
      <c r="E21" s="77">
        <v>-1005886</v>
      </c>
      <c r="F21" s="25">
        <v>-969188</v>
      </c>
      <c r="G21" s="30">
        <f>SUM(C16:C18)-C21</f>
        <v>0</v>
      </c>
      <c r="H21" s="30">
        <f t="shared" ref="H21:J21" si="3">SUM(D16:D18)-D21</f>
        <v>0</v>
      </c>
      <c r="I21" s="30">
        <f t="shared" si="3"/>
        <v>0</v>
      </c>
      <c r="J21" s="30">
        <f t="shared" si="3"/>
        <v>0</v>
      </c>
      <c r="K21" s="30">
        <f t="shared" si="0"/>
        <v>0</v>
      </c>
    </row>
    <row r="22" spans="1:11" ht="15.75" thickTop="1" x14ac:dyDescent="0.25"/>
  </sheetData>
  <mergeCells count="3">
    <mergeCell ref="B4:B5"/>
    <mergeCell ref="C4:C5"/>
    <mergeCell ref="A1:F1"/>
  </mergeCells>
  <pageMargins left="0.7" right="0.7" top="0.75" bottom="0.75" header="0.3" footer="0.3"/>
  <customProperties>
    <customPr name="EpmWorksheetKeyString_GU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BS</vt:lpstr>
      <vt:lpstr>PL</vt:lpstr>
      <vt:lpstr>CF</vt:lpstr>
      <vt:lpstr>Equity</vt:lpstr>
      <vt:lpstr>BS!_Toc142580335</vt:lpstr>
      <vt:lpstr>PL!_Toc142580336</vt:lpstr>
      <vt:lpstr>CF!DOC_TBL00002_1_1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Serdyuk</dc:creator>
  <cp:lastModifiedBy>Assel Bissenova</cp:lastModifiedBy>
  <dcterms:created xsi:type="dcterms:W3CDTF">2023-08-23T06:01:53Z</dcterms:created>
  <dcterms:modified xsi:type="dcterms:W3CDTF">2023-08-31T10:38:44Z</dcterms:modified>
</cp:coreProperties>
</file>