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Bakhmat\Documents\АНТ ОТЧЕТЫ\Биржа 2017\1 кв 2017 г\"/>
    </mc:Choice>
  </mc:AlternateContent>
  <bookViews>
    <workbookView xWindow="0" yWindow="0" windowWidth="19200" windowHeight="10035" activeTab="3"/>
  </bookViews>
  <sheets>
    <sheet name="баланс" sheetId="1" r:id="rId1"/>
    <sheet name="ОПиУ" sheetId="2" r:id="rId2"/>
    <sheet name="оддс" sheetId="3" r:id="rId3"/>
    <sheet name="оик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C27" i="1"/>
  <c r="C26" i="1"/>
  <c r="C46" i="1"/>
  <c r="B46" i="1"/>
  <c r="C41" i="1"/>
  <c r="B41" i="1"/>
  <c r="C36" i="1"/>
  <c r="C48" i="1" s="1"/>
  <c r="B36" i="1"/>
  <c r="B26" i="1"/>
  <c r="C18" i="1"/>
  <c r="B18" i="1"/>
  <c r="B48" i="1" l="1"/>
  <c r="B27" i="1"/>
  <c r="E10" i="4"/>
  <c r="E12" i="4" s="1"/>
  <c r="D12" i="4"/>
  <c r="C54" i="3"/>
  <c r="C60" i="3" s="1"/>
  <c r="C45" i="3"/>
  <c r="C27" i="3"/>
  <c r="C15" i="3"/>
  <c r="C8" i="3"/>
  <c r="C24" i="3" l="1"/>
  <c r="C62" i="3" s="1"/>
  <c r="C66" i="3" s="1"/>
  <c r="C53" i="1"/>
  <c r="B53" i="1"/>
  <c r="C12" i="4" l="1"/>
  <c r="C14" i="2"/>
  <c r="C20" i="2" s="1"/>
  <c r="C22" i="2" s="1"/>
  <c r="C24" i="2" s="1"/>
  <c r="B14" i="2"/>
  <c r="B20" i="2" s="1"/>
  <c r="B22" i="2" s="1"/>
  <c r="B24" i="2" s="1"/>
</calcChain>
</file>

<file path=xl/sharedStrings.xml><?xml version="1.0" encoding="utf-8"?>
<sst xmlns="http://schemas.openxmlformats.org/spreadsheetml/2006/main" count="139" uniqueCount="120">
  <si>
    <t xml:space="preserve">АО КРТД «ЗАНГАР» </t>
  </si>
  <si>
    <t>ОТЧЕТ О ФИНАНСОВОМ ПОЛОЖЕНИИ</t>
  </si>
  <si>
    <t xml:space="preserve"> (в тысячах тенге) </t>
  </si>
  <si>
    <t xml:space="preserve">На конец отчетного периода </t>
  </si>
  <si>
    <t>На начало отчетного периода</t>
  </si>
  <si>
    <t>АКТИВ</t>
  </si>
  <si>
    <t>ТЕКУЩИЕ АКТИВЫ:</t>
  </si>
  <si>
    <t>Денежные средства</t>
  </si>
  <si>
    <t xml:space="preserve">Дебиторская задолженность </t>
  </si>
  <si>
    <t>Товарно-материальные  запасы</t>
  </si>
  <si>
    <t xml:space="preserve">Предоплата по прочим налогам и платежам </t>
  </si>
  <si>
    <t>Текущая часть долгосрочной дебиторской задолженности</t>
  </si>
  <si>
    <t>-</t>
  </si>
  <si>
    <t xml:space="preserve">Прочие  текущие активы </t>
  </si>
  <si>
    <t>Итого текущие активы</t>
  </si>
  <si>
    <t>ДОЛГОСРОЧНЫЕ АКТИВЫ:</t>
  </si>
  <si>
    <t xml:space="preserve">Долгосрочная дебиторская задолженность </t>
  </si>
  <si>
    <t>Итого долгосрочные активы</t>
  </si>
  <si>
    <t>ВСЕГО АКТИВЫ</t>
  </si>
  <si>
    <t>СОБСТВЕННЫЙ КАПИТАЛ И ОБЯЗАТЕЛЬСТВА</t>
  </si>
  <si>
    <t>ТЕКУЩИЕ ОБЯЗАТЕЛЬСТВА:</t>
  </si>
  <si>
    <t xml:space="preserve">Займы </t>
  </si>
  <si>
    <t>Кредиторская задолженность</t>
  </si>
  <si>
    <t xml:space="preserve">Авансы полученные </t>
  </si>
  <si>
    <t>Обязательства по прочим налогам и платежам</t>
  </si>
  <si>
    <t xml:space="preserve">Прочие текущие обязательства </t>
  </si>
  <si>
    <t>Итого текущие обязательства</t>
  </si>
  <si>
    <t>ДОЛГОСРОЧНЫЕ ОБЯЗАТЕЛЬСТВА</t>
  </si>
  <si>
    <t>Займы</t>
  </si>
  <si>
    <t xml:space="preserve">Обязательства по отсроченному подоходному налогу </t>
  </si>
  <si>
    <t>Итого долгосрочные обязательства</t>
  </si>
  <si>
    <t>СОБСТВЕННЫЙ КАПИТАЛ</t>
  </si>
  <si>
    <t>Акционерный капитал</t>
  </si>
  <si>
    <t>Нераспределенная прибыль</t>
  </si>
  <si>
    <t>Итого собственный капитал</t>
  </si>
  <si>
    <t>ВСЕГО СОБСТВЕННЫЙ КАПИТАЛ И ОБЯЗАТЕЛЬСТВА</t>
  </si>
  <si>
    <t>Балансовая стоимость привилегированной акции (тенге)</t>
  </si>
  <si>
    <t>Балансовая стоимость простой акции (тенге)</t>
  </si>
  <si>
    <t>ОТЧЕТ О СОВОКУПНОМ ДОХОДЕ</t>
  </si>
  <si>
    <t xml:space="preserve">(в тысячах тенге) </t>
  </si>
  <si>
    <t>Себестоимость реализованной продукции и оказанных услуг</t>
  </si>
  <si>
    <t>Валовая прибыль</t>
  </si>
  <si>
    <t>Административные расходы</t>
  </si>
  <si>
    <t>Доходы от финансирования</t>
  </si>
  <si>
    <t>Расходы по финансированию</t>
  </si>
  <si>
    <t>Прибыль (убыток) до налогообложения</t>
  </si>
  <si>
    <t>Прочий совокупный доход</t>
  </si>
  <si>
    <t xml:space="preserve">ОТЧЕТ О ДВИЖЕНИИ ДЕНЕГ </t>
  </si>
  <si>
    <t>(прямой метод)</t>
  </si>
  <si>
    <t>тыс. тенге</t>
  </si>
  <si>
    <t>НАИМЕНОВАНИЕ ПОКАЗАТЕЛЕЙ</t>
  </si>
  <si>
    <t>I. ДВИЖЕНИЕ  ДЕНЕЖНЫХ  СРЕДСТВ  ОТ ОПЕРАЦИОННОЙ ДЕЯТЕЛЬНОСТИ</t>
  </si>
  <si>
    <t>1. Поступление денежных средств, всего</t>
  </si>
  <si>
    <t xml:space="preserve">      в том числе:</t>
  </si>
  <si>
    <t xml:space="preserve">           реализация товаров</t>
  </si>
  <si>
    <t xml:space="preserve">           предоставление услуг</t>
  </si>
  <si>
    <t xml:space="preserve">           авансы полученные</t>
  </si>
  <si>
    <t xml:space="preserve">           дивиденды</t>
  </si>
  <si>
    <t xml:space="preserve">           прочие поступления</t>
  </si>
  <si>
    <t>2. Выбытие денежных средств, всего</t>
  </si>
  <si>
    <t xml:space="preserve">           платежи поставщикам за товары и услуги</t>
  </si>
  <si>
    <t xml:space="preserve">           авансы выданные</t>
  </si>
  <si>
    <t xml:space="preserve">           выплаты по заработной плате</t>
  </si>
  <si>
    <t xml:space="preserve">           выплата вознаграждения по займам</t>
  </si>
  <si>
    <t xml:space="preserve">           корпоративный подоходный налог</t>
  </si>
  <si>
    <t xml:space="preserve">           другие платежи в бюджет</t>
  </si>
  <si>
    <t xml:space="preserve">           прочие выплаты</t>
  </si>
  <si>
    <t>3. Чистая сумма денежных средств от операционной деятельности</t>
  </si>
  <si>
    <t>II. ДВИЖЕНИЕ  ДЕНЕЖНЫХ  СРЕДСТВ  ОТ ИНВЕСТИЦИОННОЙ  ДЕЯТЕЛЬНОСТИ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</si>
  <si>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</si>
  <si>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</si>
  <si>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</si>
  <si>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 xml:space="preserve">           реализация финансовых активов</t>
  </si>
  <si>
    <t xml:space="preserve">           погашение займов, предоставленных другим организациям</t>
  </si>
  <si>
    <t xml:space="preserve">           фьючерсные и форвардные контракты, опционы и свопы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</si>
  <si>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</si>
  <si>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</si>
  <si>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</si>
  <si>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 xml:space="preserve">           приобретение финансовых активов</t>
  </si>
  <si>
    <t xml:space="preserve">           предоставление займов другим организациям</t>
  </si>
  <si>
    <t xml:space="preserve">3. Чистая сумма денежных средств от инвестиционной деятельности </t>
  </si>
  <si>
    <t>III.  ДВИЖЕНИЕ  ДЕНЕЖНЫХ  СРЕДСТВ  ОТ ФИНАНСОВОЙ ДЕЯТЕЛЬНОСТИ</t>
  </si>
  <si>
    <t xml:space="preserve">           эмиссия акций и других ценных бумаг</t>
  </si>
  <si>
    <t xml:space="preserve">           получение займов</t>
  </si>
  <si>
    <t xml:space="preserve">           получение вознаграждения по финансируемой аренде</t>
  </si>
  <si>
    <t xml:space="preserve">           погашение займов</t>
  </si>
  <si>
    <t xml:space="preserve">           приобретение собственных акций</t>
  </si>
  <si>
    <t xml:space="preserve">           выплата дивидендов</t>
  </si>
  <si>
    <t xml:space="preserve">3. Чистая сумма денежных средств от финансовой деятельности </t>
  </si>
  <si>
    <t xml:space="preserve">ИТОГО: Увеличение + / - уменьшение денежных средств        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</si>
  <si>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</si>
  <si>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</si>
  <si>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АО КРТД «ЗАНГАР»</t>
  </si>
  <si>
    <t>ОТЧЕТ ОБ ИЗМЕНЕНИЯХ   В КАПИТАЛЕ</t>
  </si>
  <si>
    <t>Уставный капитал</t>
  </si>
  <si>
    <t>Нераспределенная прибыль       (непокрытый убыток)</t>
  </si>
  <si>
    <t xml:space="preserve">Сальдо на начало отчетного периода </t>
  </si>
  <si>
    <t>Совокупный доход (убыток)</t>
  </si>
  <si>
    <t>Итого на конец отчетного периода</t>
  </si>
  <si>
    <t>Прибыль на акцию базовая и разводненная  (в тенге)</t>
  </si>
  <si>
    <t>Авансовые платежи по корпоративному подоходному налогу</t>
  </si>
  <si>
    <t xml:space="preserve">  Инвестиционная собственность</t>
  </si>
  <si>
    <t xml:space="preserve">  Основные средства </t>
  </si>
  <si>
    <t>Нематериальные активы</t>
  </si>
  <si>
    <t>Авансы, выданные под долгосрочные активы</t>
  </si>
  <si>
    <r>
      <t xml:space="preserve">   </t>
    </r>
    <r>
      <rPr>
        <sz val="10"/>
        <color theme="1"/>
        <rFont val="Times New Roman"/>
        <family val="1"/>
        <charset val="204"/>
      </rPr>
      <t>Прочие долгосрочные обязательства</t>
    </r>
  </si>
  <si>
    <t>1 квартал</t>
  </si>
  <si>
    <t>Прочие прибыли и убытки</t>
  </si>
  <si>
    <t>(Расход)/экономия по корпоративному подоходному налогу</t>
  </si>
  <si>
    <t>Прибыль(убыток) за период</t>
  </si>
  <si>
    <t xml:space="preserve">Совокупный доход (убыток) за период, за вычетом корпоративного подоходного налога </t>
  </si>
  <si>
    <t>Выручка  от реализации продукции и оказания услуг</t>
  </si>
  <si>
    <t>1 квартал 2016 года</t>
  </si>
  <si>
    <t>по состоянию на 31 марта 2017 года</t>
  </si>
  <si>
    <t>за 1 квартал  2017 года</t>
  </si>
  <si>
    <t xml:space="preserve">2017 года </t>
  </si>
  <si>
    <t>2016 года</t>
  </si>
  <si>
    <t>1 квартал 2017 года</t>
  </si>
  <si>
    <r>
      <rPr>
        <b/>
        <sz val="14"/>
        <color theme="1"/>
        <rFont val="Calibri"/>
        <family val="2"/>
        <charset val="204"/>
        <scheme val="minor"/>
      </rPr>
      <t>АО КРТД "Зангар"</t>
    </r>
    <r>
      <rPr>
        <sz val="14"/>
        <color theme="1"/>
        <rFont val="Calibri"/>
        <family val="2"/>
        <charset val="204"/>
        <scheme val="minor"/>
      </rPr>
      <t xml:space="preserve">  за 1 квартал  2017 года</t>
    </r>
  </si>
  <si>
    <t>за  1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</si>
</sst>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164" fontId="6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/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/>
    <xf numFmtId="3" fontId="4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2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9" fillId="0" borderId="0" xfId="0" applyFont="1" applyFill="1"/>
    <xf numFmtId="3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12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0" fillId="0" borderId="2" xfId="0" applyBorder="1"/>
    <xf numFmtId="0" fontId="10" fillId="0" borderId="0" xfId="0" applyFont="1" applyBorder="1"/>
    <xf numFmtId="0" fontId="10" fillId="0" borderId="0" xfId="0" applyFont="1"/>
    <xf numFmtId="3" fontId="16" fillId="0" borderId="10" xfId="0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>
      <alignment horizontal="center"/>
    </xf>
    <xf numFmtId="3" fontId="16" fillId="0" borderId="12" xfId="0" applyNumberFormat="1" applyFont="1" applyFill="1" applyBorder="1" applyAlignment="1">
      <alignment horizontal="center"/>
    </xf>
    <xf numFmtId="3" fontId="17" fillId="3" borderId="13" xfId="0" applyNumberFormat="1" applyFont="1" applyFill="1" applyBorder="1" applyAlignment="1">
      <alignment horizontal="center"/>
    </xf>
    <xf numFmtId="3" fontId="16" fillId="0" borderId="16" xfId="0" applyNumberFormat="1" applyFont="1" applyFill="1" applyBorder="1" applyAlignment="1">
      <alignment horizontal="center"/>
    </xf>
    <xf numFmtId="3" fontId="16" fillId="0" borderId="17" xfId="0" applyNumberFormat="1" applyFont="1" applyFill="1" applyBorder="1" applyAlignment="1">
      <alignment horizontal="center"/>
    </xf>
    <xf numFmtId="3" fontId="17" fillId="3" borderId="14" xfId="0" applyNumberFormat="1" applyFont="1" applyFill="1" applyBorder="1" applyAlignment="1">
      <alignment horizontal="center"/>
    </xf>
    <xf numFmtId="3" fontId="16" fillId="0" borderId="13" xfId="0" applyNumberFormat="1" applyFont="1" applyFill="1" applyBorder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2" fontId="17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indent="3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3" fontId="16" fillId="0" borderId="0" xfId="0" applyNumberFormat="1" applyFont="1" applyFill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3" fontId="18" fillId="0" borderId="0" xfId="0" applyNumberFormat="1" applyFont="1" applyFill="1" applyBorder="1"/>
    <xf numFmtId="3" fontId="18" fillId="0" borderId="0" xfId="0" applyNumberFormat="1" applyFont="1" applyBorder="1"/>
    <xf numFmtId="0" fontId="4" fillId="0" borderId="9" xfId="0" applyFont="1" applyBorder="1" applyAlignment="1">
      <alignment vertical="center"/>
    </xf>
    <xf numFmtId="3" fontId="17" fillId="0" borderId="0" xfId="0" applyNumberFormat="1" applyFont="1" applyFill="1" applyBorder="1"/>
    <xf numFmtId="3" fontId="17" fillId="0" borderId="0" xfId="0" applyNumberFormat="1" applyFont="1" applyBorder="1"/>
    <xf numFmtId="3" fontId="16" fillId="0" borderId="0" xfId="0" applyNumberFormat="1" applyFont="1" applyFill="1" applyBorder="1"/>
    <xf numFmtId="3" fontId="16" fillId="0" borderId="0" xfId="0" applyNumberFormat="1" applyFont="1" applyBorder="1"/>
    <xf numFmtId="0" fontId="4" fillId="0" borderId="19" xfId="0" applyFont="1" applyBorder="1" applyAlignment="1">
      <alignment vertical="center"/>
    </xf>
    <xf numFmtId="3" fontId="17" fillId="4" borderId="0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left" vertical="center" indent="1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3" fontId="11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3" fontId="11" fillId="2" borderId="4" xfId="0" applyNumberFormat="1" applyFont="1" applyFill="1" applyBorder="1" applyAlignment="1">
      <alignment horizontal="center" vertical="center"/>
    </xf>
    <xf numFmtId="0" fontId="10" fillId="0" borderId="20" xfId="0" applyFont="1" applyBorder="1"/>
    <xf numFmtId="3" fontId="1" fillId="2" borderId="22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9" xfId="0" applyBorder="1"/>
    <xf numFmtId="0" fontId="0" fillId="0" borderId="18" xfId="0" applyBorder="1"/>
    <xf numFmtId="0" fontId="10" fillId="0" borderId="25" xfId="0" applyFont="1" applyBorder="1"/>
    <xf numFmtId="0" fontId="0" fillId="0" borderId="19" xfId="0" applyBorder="1"/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3" fontId="1" fillId="4" borderId="9" xfId="0" applyNumberFormat="1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3" fontId="11" fillId="4" borderId="9" xfId="0" applyNumberFormat="1" applyFont="1" applyFill="1" applyBorder="1" applyAlignment="1">
      <alignment horizontal="center" vertical="center"/>
    </xf>
    <xf numFmtId="3" fontId="11" fillId="4" borderId="18" xfId="0" applyNumberFormat="1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3" fontId="11" fillId="4" borderId="4" xfId="0" applyNumberFormat="1" applyFont="1" applyFill="1" applyBorder="1" applyAlignment="1">
      <alignment vertical="center"/>
    </xf>
    <xf numFmtId="3" fontId="0" fillId="4" borderId="0" xfId="0" applyNumberForma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3" fontId="11" fillId="4" borderId="2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9" fillId="4" borderId="0" xfId="0" applyFont="1" applyFill="1"/>
    <xf numFmtId="3" fontId="1" fillId="4" borderId="2" xfId="0" applyNumberFormat="1" applyFont="1" applyFill="1" applyBorder="1" applyAlignment="1">
      <alignment horizontal="center" vertical="center"/>
    </xf>
    <xf numFmtId="0" fontId="0" fillId="0" borderId="23" xfId="0" applyBorder="1"/>
    <xf numFmtId="0" fontId="11" fillId="4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3" fontId="1" fillId="4" borderId="21" xfId="0" applyNumberFormat="1" applyFont="1" applyFill="1" applyBorder="1" applyAlignment="1">
      <alignment horizontal="center" vertical="center"/>
    </xf>
    <xf numFmtId="3" fontId="1" fillId="4" borderId="26" xfId="0" applyNumberFormat="1" applyFont="1" applyFill="1" applyBorder="1" applyAlignment="1">
      <alignment horizontal="center" vertical="center"/>
    </xf>
    <xf numFmtId="3" fontId="1" fillId="4" borderId="27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0" fillId="0" borderId="9" xfId="0" applyNumberFormat="1" applyFont="1" applyBorder="1" applyAlignment="1">
      <alignment horizontal="right" vertical="center"/>
    </xf>
    <xf numFmtId="3" fontId="20" fillId="0" borderId="24" xfId="0" applyNumberFormat="1" applyFont="1" applyBorder="1" applyAlignment="1">
      <alignment horizontal="right" vertical="center"/>
    </xf>
    <xf numFmtId="3" fontId="20" fillId="0" borderId="2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</cellXfs>
  <cellStyles count="4">
    <cellStyle name="Normal_SHEET" xfId="2"/>
    <cellStyle name="Обычный" xfId="0" builtinId="0"/>
    <cellStyle name="Обычный 2" xfId="1"/>
    <cellStyle name="Финансовый 2" xfId="3"/>
  </cellStyles>
  <dxfs count="0"/>
  <tableStyles count="0" defaultTableStyle="TableStyleMedium2" defaultPivotStyle="PivotStyleLight16"/>
  <colors>
    <mruColors>
      <color rgb="FFCCFE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0</xdr:col>
      <xdr:colOff>1266825</xdr:colOff>
      <xdr:row>22</xdr:row>
      <xdr:rowOff>0</xdr:rowOff>
    </xdr:to>
    <xdr:sp macro="" textlink="">
      <xdr:nvSpPr>
        <xdr:cNvPr id="6" name="Текст 5"/>
        <xdr:cNvSpPr txBox="1">
          <a:spLocks noChangeArrowheads="1"/>
        </xdr:cNvSpPr>
      </xdr:nvSpPr>
      <xdr:spPr bwMode="auto">
        <a:xfrm>
          <a:off x="3590925" y="4733925"/>
          <a:ext cx="126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3"/>
  <sheetViews>
    <sheetView topLeftCell="A4" zoomScale="75" zoomScaleNormal="75" workbookViewId="0">
      <selection activeCell="G46" sqref="G46"/>
    </sheetView>
  </sheetViews>
  <sheetFormatPr defaultRowHeight="15" x14ac:dyDescent="0.25"/>
  <cols>
    <col min="1" max="1" width="63.140625" customWidth="1"/>
    <col min="2" max="2" width="20.7109375" customWidth="1"/>
    <col min="3" max="3" width="17.7109375" customWidth="1"/>
  </cols>
  <sheetData>
    <row r="4" spans="1:3" x14ac:dyDescent="0.25">
      <c r="A4" s="1" t="s">
        <v>0</v>
      </c>
    </row>
    <row r="5" spans="1:3" x14ac:dyDescent="0.25">
      <c r="A5" s="1" t="s">
        <v>1</v>
      </c>
    </row>
    <row r="6" spans="1:3" x14ac:dyDescent="0.25">
      <c r="A6" s="1" t="s">
        <v>113</v>
      </c>
    </row>
    <row r="7" spans="1:3" x14ac:dyDescent="0.25">
      <c r="A7" s="2" t="s">
        <v>2</v>
      </c>
    </row>
    <row r="8" spans="1:3" ht="25.5" x14ac:dyDescent="0.25">
      <c r="A8" s="3"/>
      <c r="B8" s="3" t="s">
        <v>3</v>
      </c>
      <c r="C8" s="3" t="s">
        <v>4</v>
      </c>
    </row>
    <row r="9" spans="1:3" x14ac:dyDescent="0.25">
      <c r="A9" s="4" t="s">
        <v>5</v>
      </c>
      <c r="B9" s="4"/>
      <c r="C9" s="4"/>
    </row>
    <row r="10" spans="1:3" ht="15.75" thickBot="1" x14ac:dyDescent="0.3">
      <c r="A10" s="2" t="s">
        <v>6</v>
      </c>
      <c r="B10" s="2"/>
      <c r="C10" s="2"/>
    </row>
    <row r="11" spans="1:3" x14ac:dyDescent="0.25">
      <c r="A11" s="60" t="s">
        <v>7</v>
      </c>
      <c r="B11" s="49">
        <v>2737</v>
      </c>
      <c r="C11" s="49">
        <v>3053</v>
      </c>
    </row>
    <row r="12" spans="1:3" x14ac:dyDescent="0.25">
      <c r="A12" s="60" t="s">
        <v>8</v>
      </c>
      <c r="B12" s="50">
        <v>106259</v>
      </c>
      <c r="C12" s="50">
        <v>102789</v>
      </c>
    </row>
    <row r="13" spans="1:3" x14ac:dyDescent="0.25">
      <c r="A13" s="60" t="s">
        <v>9</v>
      </c>
      <c r="B13" s="50">
        <v>6128</v>
      </c>
      <c r="C13" s="50">
        <v>6145</v>
      </c>
    </row>
    <row r="14" spans="1:3" x14ac:dyDescent="0.25">
      <c r="A14" s="61" t="s">
        <v>100</v>
      </c>
      <c r="B14" s="50">
        <v>151716</v>
      </c>
      <c r="C14" s="50">
        <v>152083</v>
      </c>
    </row>
    <row r="15" spans="1:3" x14ac:dyDescent="0.25">
      <c r="A15" s="60" t="s">
        <v>10</v>
      </c>
      <c r="B15" s="50">
        <v>63955</v>
      </c>
      <c r="C15" s="50">
        <v>78217</v>
      </c>
    </row>
    <row r="16" spans="1:3" x14ac:dyDescent="0.25">
      <c r="A16" s="60" t="s">
        <v>11</v>
      </c>
      <c r="B16" s="50">
        <v>913396</v>
      </c>
      <c r="C16" s="50">
        <v>913396</v>
      </c>
    </row>
    <row r="17" spans="1:3" ht="15.75" thickBot="1" x14ac:dyDescent="0.3">
      <c r="A17" s="60" t="s">
        <v>13</v>
      </c>
      <c r="B17" s="51">
        <v>5225</v>
      </c>
      <c r="C17" s="51">
        <v>6170</v>
      </c>
    </row>
    <row r="18" spans="1:3" ht="15.75" thickBot="1" x14ac:dyDescent="0.3">
      <c r="A18" s="62" t="s">
        <v>14</v>
      </c>
      <c r="B18" s="55">
        <f>SUM(B11:B17)</f>
        <v>1249416</v>
      </c>
      <c r="C18" s="55">
        <f>SUM(C11:C17)</f>
        <v>1261853</v>
      </c>
    </row>
    <row r="19" spans="1:3" x14ac:dyDescent="0.25">
      <c r="A19" s="59"/>
      <c r="B19" s="74"/>
      <c r="C19" s="74"/>
    </row>
    <row r="20" spans="1:3" ht="15.75" thickBot="1" x14ac:dyDescent="0.3">
      <c r="A20" s="73" t="s">
        <v>15</v>
      </c>
      <c r="B20" s="69"/>
      <c r="C20" s="70"/>
    </row>
    <row r="21" spans="1:3" x14ac:dyDescent="0.25">
      <c r="A21" s="75" t="s">
        <v>16</v>
      </c>
      <c r="B21" s="49">
        <v>3225213</v>
      </c>
      <c r="C21" s="49">
        <v>3115487</v>
      </c>
    </row>
    <row r="22" spans="1:3" x14ac:dyDescent="0.25">
      <c r="A22" s="75" t="s">
        <v>104</v>
      </c>
      <c r="B22" s="53">
        <v>2038</v>
      </c>
      <c r="C22" s="53">
        <v>2038</v>
      </c>
    </row>
    <row r="23" spans="1:3" x14ac:dyDescent="0.25">
      <c r="A23" s="60" t="s">
        <v>101</v>
      </c>
      <c r="B23" s="50">
        <v>5814282</v>
      </c>
      <c r="C23" s="50">
        <v>5814282</v>
      </c>
    </row>
    <row r="24" spans="1:3" x14ac:dyDescent="0.25">
      <c r="A24" s="60" t="s">
        <v>102</v>
      </c>
      <c r="B24" s="50">
        <v>49410</v>
      </c>
      <c r="C24" s="50">
        <v>52298</v>
      </c>
    </row>
    <row r="25" spans="1:3" ht="15.75" thickBot="1" x14ac:dyDescent="0.3">
      <c r="A25" s="60" t="s">
        <v>103</v>
      </c>
      <c r="B25" s="54">
        <v>390</v>
      </c>
      <c r="C25" s="54">
        <v>409</v>
      </c>
    </row>
    <row r="26" spans="1:3" ht="15.75" thickBot="1" x14ac:dyDescent="0.3">
      <c r="A26" s="62" t="s">
        <v>17</v>
      </c>
      <c r="B26" s="55">
        <f>SUM(B21:B25)</f>
        <v>9091333</v>
      </c>
      <c r="C26" s="55">
        <f>SUM(C21:C25)</f>
        <v>8984514</v>
      </c>
    </row>
    <row r="27" spans="1:3" ht="15.75" thickBot="1" x14ac:dyDescent="0.3">
      <c r="A27" s="76" t="s">
        <v>18</v>
      </c>
      <c r="B27" s="55">
        <f>B18+B26</f>
        <v>10340749</v>
      </c>
      <c r="C27" s="55">
        <f>C18+C26</f>
        <v>10246367</v>
      </c>
    </row>
    <row r="28" spans="1:3" x14ac:dyDescent="0.25">
      <c r="A28" s="63"/>
      <c r="B28" s="64"/>
      <c r="C28" s="65"/>
    </row>
    <row r="29" spans="1:3" x14ac:dyDescent="0.25">
      <c r="A29" s="4" t="s">
        <v>19</v>
      </c>
      <c r="B29" s="66"/>
      <c r="C29" s="67"/>
    </row>
    <row r="30" spans="1:3" ht="15.75" thickBot="1" x14ac:dyDescent="0.3">
      <c r="A30" s="2" t="s">
        <v>20</v>
      </c>
      <c r="B30" s="69"/>
      <c r="C30" s="70"/>
    </row>
    <row r="31" spans="1:3" x14ac:dyDescent="0.25">
      <c r="A31" s="60" t="s">
        <v>21</v>
      </c>
      <c r="B31" s="49">
        <v>358385</v>
      </c>
      <c r="C31" s="49">
        <v>397280</v>
      </c>
    </row>
    <row r="32" spans="1:3" x14ac:dyDescent="0.25">
      <c r="A32" s="60" t="s">
        <v>22</v>
      </c>
      <c r="B32" s="50">
        <v>51977</v>
      </c>
      <c r="C32" s="50">
        <v>51762</v>
      </c>
    </row>
    <row r="33" spans="1:4" x14ac:dyDescent="0.25">
      <c r="A33" s="60" t="s">
        <v>23</v>
      </c>
      <c r="B33" s="50">
        <v>20697</v>
      </c>
      <c r="C33" s="50">
        <v>23239</v>
      </c>
    </row>
    <row r="34" spans="1:4" x14ac:dyDescent="0.25">
      <c r="A34" s="60" t="s">
        <v>24</v>
      </c>
      <c r="B34" s="50">
        <v>4459</v>
      </c>
      <c r="C34" s="50">
        <v>3639</v>
      </c>
    </row>
    <row r="35" spans="1:4" ht="15.75" thickBot="1" x14ac:dyDescent="0.3">
      <c r="A35" s="60" t="s">
        <v>25</v>
      </c>
      <c r="B35" s="51">
        <v>1136739</v>
      </c>
      <c r="C35" s="51">
        <v>952710</v>
      </c>
    </row>
    <row r="36" spans="1:4" ht="15.75" thickBot="1" x14ac:dyDescent="0.3">
      <c r="A36" s="62" t="s">
        <v>26</v>
      </c>
      <c r="B36" s="52">
        <f>SUM(B31:B35)</f>
        <v>1572257</v>
      </c>
      <c r="C36" s="52">
        <f>SUM(C31:C35)</f>
        <v>1428630</v>
      </c>
    </row>
    <row r="37" spans="1:4" ht="15.75" thickBot="1" x14ac:dyDescent="0.3">
      <c r="A37" s="77" t="s">
        <v>27</v>
      </c>
      <c r="B37" s="78"/>
      <c r="C37" s="79"/>
    </row>
    <row r="38" spans="1:4" x14ac:dyDescent="0.25">
      <c r="A38" s="60" t="s">
        <v>28</v>
      </c>
      <c r="B38" s="49">
        <v>5074109</v>
      </c>
      <c r="C38" s="49">
        <v>5074109</v>
      </c>
    </row>
    <row r="39" spans="1:4" x14ac:dyDescent="0.25">
      <c r="A39" s="82" t="s">
        <v>29</v>
      </c>
      <c r="B39" s="50">
        <v>589117</v>
      </c>
      <c r="C39" s="50">
        <v>589117</v>
      </c>
    </row>
    <row r="40" spans="1:4" ht="15.75" thickBot="1" x14ac:dyDescent="0.3">
      <c r="A40" s="83" t="s">
        <v>105</v>
      </c>
      <c r="B40" s="56">
        <v>872912</v>
      </c>
      <c r="C40" s="56">
        <v>894810</v>
      </c>
    </row>
    <row r="41" spans="1:4" ht="15.75" thickBot="1" x14ac:dyDescent="0.3">
      <c r="A41" s="62" t="s">
        <v>30</v>
      </c>
      <c r="B41" s="52">
        <f>SUM(B38:B40)</f>
        <v>6536138</v>
      </c>
      <c r="C41" s="52">
        <f>SUM(C38:C40)</f>
        <v>6558036</v>
      </c>
    </row>
    <row r="42" spans="1:4" x14ac:dyDescent="0.25">
      <c r="A42" s="5"/>
      <c r="B42" s="71"/>
      <c r="C42" s="72"/>
    </row>
    <row r="43" spans="1:4" ht="15.75" thickBot="1" x14ac:dyDescent="0.3">
      <c r="A43" s="2" t="s">
        <v>31</v>
      </c>
      <c r="B43" s="69"/>
      <c r="C43" s="70"/>
    </row>
    <row r="44" spans="1:4" x14ac:dyDescent="0.25">
      <c r="A44" s="75" t="s">
        <v>32</v>
      </c>
      <c r="B44" s="49">
        <v>233923</v>
      </c>
      <c r="C44" s="49">
        <v>233923</v>
      </c>
    </row>
    <row r="45" spans="1:4" ht="15.75" thickBot="1" x14ac:dyDescent="0.3">
      <c r="A45" s="75" t="s">
        <v>33</v>
      </c>
      <c r="B45" s="51">
        <v>1998431</v>
      </c>
      <c r="C45" s="51">
        <v>2025778</v>
      </c>
    </row>
    <row r="46" spans="1:4" ht="15.75" thickBot="1" x14ac:dyDescent="0.3">
      <c r="A46" s="62" t="s">
        <v>34</v>
      </c>
      <c r="B46" s="52">
        <f>SUM(B44:B45)</f>
        <v>2232354</v>
      </c>
      <c r="C46" s="52">
        <f>SUM(C44:C45)</f>
        <v>2259701</v>
      </c>
    </row>
    <row r="47" spans="1:4" ht="15.75" thickBot="1" x14ac:dyDescent="0.3">
      <c r="A47" s="63"/>
      <c r="B47" s="80"/>
      <c r="C47" s="81"/>
      <c r="D47" s="12"/>
    </row>
    <row r="48" spans="1:4" ht="15.75" thickBot="1" x14ac:dyDescent="0.3">
      <c r="A48" s="68" t="s">
        <v>35</v>
      </c>
      <c r="B48" s="55">
        <f>B36+B41+B46</f>
        <v>10340749</v>
      </c>
      <c r="C48" s="55">
        <f>C36+C41+C46</f>
        <v>10246367</v>
      </c>
    </row>
    <row r="49" spans="1:3" ht="15.75" thickBot="1" x14ac:dyDescent="0.3">
      <c r="A49" s="68" t="s">
        <v>36</v>
      </c>
      <c r="B49" s="57">
        <v>10</v>
      </c>
      <c r="C49" s="58">
        <v>10</v>
      </c>
    </row>
    <row r="50" spans="1:3" ht="15.75" thickBot="1" x14ac:dyDescent="0.3">
      <c r="A50" s="68" t="s">
        <v>37</v>
      </c>
      <c r="B50" s="57">
        <v>110.3546294458006</v>
      </c>
      <c r="C50" s="58">
        <v>111.72724873127801</v>
      </c>
    </row>
    <row r="53" spans="1:3" x14ac:dyDescent="0.25">
      <c r="B53" s="6">
        <f>B27-B48</f>
        <v>0</v>
      </c>
      <c r="C53" s="6">
        <f>C27-C48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"/>
  <sheetViews>
    <sheetView zoomScale="75" zoomScaleNormal="75" workbookViewId="0">
      <selection activeCell="H19" sqref="H19"/>
    </sheetView>
  </sheetViews>
  <sheetFormatPr defaultRowHeight="15" x14ac:dyDescent="0.25"/>
  <cols>
    <col min="1" max="1" width="67" customWidth="1"/>
    <col min="2" max="2" width="13.28515625" customWidth="1"/>
    <col min="3" max="3" width="12.7109375" customWidth="1"/>
  </cols>
  <sheetData>
    <row r="2" spans="1:3" x14ac:dyDescent="0.25">
      <c r="A2" s="1" t="s">
        <v>0</v>
      </c>
    </row>
    <row r="3" spans="1:3" x14ac:dyDescent="0.25">
      <c r="A3" s="1"/>
    </row>
    <row r="4" spans="1:3" x14ac:dyDescent="0.25">
      <c r="A4" s="1" t="s">
        <v>38</v>
      </c>
    </row>
    <row r="5" spans="1:3" x14ac:dyDescent="0.25">
      <c r="A5" s="1" t="s">
        <v>114</v>
      </c>
    </row>
    <row r="6" spans="1:3" ht="15.75" thickBot="1" x14ac:dyDescent="0.3">
      <c r="A6" s="7"/>
    </row>
    <row r="7" spans="1:3" x14ac:dyDescent="0.25">
      <c r="A7" s="2" t="s">
        <v>39</v>
      </c>
    </row>
    <row r="8" spans="1:3" x14ac:dyDescent="0.25">
      <c r="A8" s="8"/>
    </row>
    <row r="9" spans="1:3" ht="33.75" customHeight="1" x14ac:dyDescent="0.25">
      <c r="A9" s="130"/>
      <c r="B9" s="90" t="s">
        <v>106</v>
      </c>
      <c r="C9" s="90" t="s">
        <v>106</v>
      </c>
    </row>
    <row r="10" spans="1:3" x14ac:dyDescent="0.25">
      <c r="A10" s="131"/>
      <c r="B10" s="91" t="s">
        <v>115</v>
      </c>
      <c r="C10" s="91" t="s">
        <v>116</v>
      </c>
    </row>
    <row r="11" spans="1:3" x14ac:dyDescent="0.25">
      <c r="A11" s="94"/>
      <c r="B11" s="15"/>
      <c r="C11" s="24"/>
    </row>
    <row r="12" spans="1:3" x14ac:dyDescent="0.25">
      <c r="A12" s="95" t="s">
        <v>111</v>
      </c>
      <c r="B12" s="16">
        <v>160041</v>
      </c>
      <c r="C12" s="25">
        <v>173158</v>
      </c>
    </row>
    <row r="13" spans="1:3" ht="15.75" thickBot="1" x14ac:dyDescent="0.3">
      <c r="A13" s="95" t="s">
        <v>40</v>
      </c>
      <c r="B13" s="17">
        <v>0</v>
      </c>
      <c r="C13" s="26">
        <v>0</v>
      </c>
    </row>
    <row r="14" spans="1:3" ht="15.75" thickBot="1" x14ac:dyDescent="0.3">
      <c r="A14" s="83" t="s">
        <v>41</v>
      </c>
      <c r="B14" s="13">
        <f>B12-B13</f>
        <v>160041</v>
      </c>
      <c r="C14" s="13">
        <f>C12-C13</f>
        <v>173158</v>
      </c>
    </row>
    <row r="15" spans="1:3" ht="15.75" thickTop="1" x14ac:dyDescent="0.25">
      <c r="A15" s="95"/>
      <c r="B15" s="18"/>
      <c r="C15" s="27"/>
    </row>
    <row r="16" spans="1:3" x14ac:dyDescent="0.25">
      <c r="A16" s="132" t="s">
        <v>42</v>
      </c>
      <c r="B16" s="133">
        <v>-112975</v>
      </c>
      <c r="C16" s="134">
        <v>-110054</v>
      </c>
    </row>
    <row r="17" spans="1:3" x14ac:dyDescent="0.25">
      <c r="A17" s="135" t="s">
        <v>107</v>
      </c>
      <c r="B17" s="136">
        <v>18417</v>
      </c>
      <c r="C17" s="136">
        <v>19393</v>
      </c>
    </row>
    <row r="18" spans="1:3" x14ac:dyDescent="0.25">
      <c r="A18" s="95" t="s">
        <v>43</v>
      </c>
      <c r="B18" s="16">
        <v>111670</v>
      </c>
      <c r="C18" s="25">
        <v>103158</v>
      </c>
    </row>
    <row r="19" spans="1:3" x14ac:dyDescent="0.25">
      <c r="A19" s="60" t="s">
        <v>44</v>
      </c>
      <c r="B19" s="92">
        <v>-204133</v>
      </c>
      <c r="C19" s="92">
        <v>-131162</v>
      </c>
    </row>
    <row r="20" spans="1:3" ht="15.75" thickBot="1" x14ac:dyDescent="0.3">
      <c r="A20" s="4" t="s">
        <v>45</v>
      </c>
      <c r="B20" s="21">
        <f>B14+B16+B17+B18+B19</f>
        <v>-26980</v>
      </c>
      <c r="C20" s="21">
        <f>C14+C16+C17+C18+C19</f>
        <v>54493</v>
      </c>
    </row>
    <row r="21" spans="1:3" ht="16.5" thickTop="1" thickBot="1" x14ac:dyDescent="0.3">
      <c r="A21" s="5" t="s">
        <v>108</v>
      </c>
      <c r="B21" s="21">
        <v>-367</v>
      </c>
      <c r="C21" s="21">
        <v>-1466</v>
      </c>
    </row>
    <row r="22" spans="1:3" ht="15.75" thickTop="1" x14ac:dyDescent="0.25">
      <c r="A22" s="4" t="s">
        <v>109</v>
      </c>
      <c r="B22" s="93">
        <f>B20+B21</f>
        <v>-27347</v>
      </c>
      <c r="C22" s="93">
        <f>C20+C21</f>
        <v>53027</v>
      </c>
    </row>
    <row r="23" spans="1:3" ht="15.75" thickBot="1" x14ac:dyDescent="0.3">
      <c r="A23" s="96" t="s">
        <v>46</v>
      </c>
      <c r="B23" s="19" t="s">
        <v>12</v>
      </c>
      <c r="C23" s="28" t="s">
        <v>12</v>
      </c>
    </row>
    <row r="24" spans="1:3" ht="16.5" thickTop="1" thickBot="1" x14ac:dyDescent="0.3">
      <c r="A24" s="4" t="s">
        <v>110</v>
      </c>
      <c r="B24" s="14">
        <f>B22</f>
        <v>-27347</v>
      </c>
      <c r="C24" s="14">
        <f>C22</f>
        <v>53027</v>
      </c>
    </row>
    <row r="25" spans="1:3" ht="15.75" thickTop="1" x14ac:dyDescent="0.25">
      <c r="A25" s="96" t="s">
        <v>99</v>
      </c>
      <c r="B25" s="22">
        <v>-1.57</v>
      </c>
      <c r="C25" s="43">
        <v>2.4700000000000002</v>
      </c>
    </row>
    <row r="26" spans="1:3" x14ac:dyDescent="0.25">
      <c r="A26" s="97"/>
      <c r="B26" s="23"/>
      <c r="C26" s="29"/>
    </row>
  </sheetData>
  <mergeCells count="1">
    <mergeCell ref="A9:A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9"/>
  <sheetViews>
    <sheetView topLeftCell="A10" zoomScale="75" zoomScaleNormal="75" workbookViewId="0">
      <selection activeCell="P61" sqref="P61"/>
    </sheetView>
  </sheetViews>
  <sheetFormatPr defaultRowHeight="15" x14ac:dyDescent="0.25"/>
  <cols>
    <col min="2" max="2" width="68.140625" customWidth="1"/>
    <col min="3" max="3" width="22.42578125" customWidth="1"/>
    <col min="4" max="4" width="23.140625" customWidth="1"/>
  </cols>
  <sheetData>
    <row r="2" spans="2:4" ht="18.75" x14ac:dyDescent="0.3">
      <c r="B2" s="44" t="s">
        <v>47</v>
      </c>
    </row>
    <row r="3" spans="2:4" ht="18.75" x14ac:dyDescent="0.3">
      <c r="B3" s="45" t="s">
        <v>118</v>
      </c>
    </row>
    <row r="4" spans="2:4" x14ac:dyDescent="0.25">
      <c r="B4" t="s">
        <v>48</v>
      </c>
    </row>
    <row r="5" spans="2:4" x14ac:dyDescent="0.25">
      <c r="D5" s="10" t="s">
        <v>49</v>
      </c>
    </row>
    <row r="6" spans="2:4" x14ac:dyDescent="0.25">
      <c r="B6" s="46" t="s">
        <v>50</v>
      </c>
      <c r="C6" s="9" t="s">
        <v>117</v>
      </c>
      <c r="D6" s="9" t="s">
        <v>112</v>
      </c>
    </row>
    <row r="7" spans="2:4" x14ac:dyDescent="0.25">
      <c r="B7" s="48" t="s">
        <v>51</v>
      </c>
      <c r="D7" s="30"/>
    </row>
    <row r="8" spans="2:4" x14ac:dyDescent="0.25">
      <c r="B8" s="98" t="s">
        <v>52</v>
      </c>
      <c r="C8" s="105">
        <f>SUM(C10:C14)</f>
        <v>228485</v>
      </c>
      <c r="D8" s="118">
        <v>481655</v>
      </c>
    </row>
    <row r="9" spans="2:4" x14ac:dyDescent="0.25">
      <c r="B9" s="98" t="s">
        <v>53</v>
      </c>
      <c r="C9" s="106"/>
      <c r="D9" s="34"/>
    </row>
    <row r="10" spans="2:4" x14ac:dyDescent="0.25">
      <c r="B10" s="98" t="s">
        <v>54</v>
      </c>
      <c r="C10" s="107">
        <v>42731</v>
      </c>
      <c r="D10" s="33"/>
    </row>
    <row r="11" spans="2:4" x14ac:dyDescent="0.25">
      <c r="B11" s="98" t="s">
        <v>55</v>
      </c>
      <c r="C11" s="107">
        <v>146515</v>
      </c>
      <c r="D11" s="33">
        <v>247401</v>
      </c>
    </row>
    <row r="12" spans="2:4" x14ac:dyDescent="0.25">
      <c r="B12" s="46" t="s">
        <v>56</v>
      </c>
      <c r="C12" s="137">
        <v>24850</v>
      </c>
      <c r="D12" s="33">
        <v>15096</v>
      </c>
    </row>
    <row r="13" spans="2:4" x14ac:dyDescent="0.25">
      <c r="B13" s="98" t="s">
        <v>57</v>
      </c>
      <c r="C13" s="106"/>
      <c r="D13" s="34"/>
    </row>
    <row r="14" spans="2:4" x14ac:dyDescent="0.25">
      <c r="B14" s="98" t="s">
        <v>58</v>
      </c>
      <c r="C14" s="107">
        <v>14389</v>
      </c>
      <c r="D14" s="33">
        <v>219158</v>
      </c>
    </row>
    <row r="15" spans="2:4" x14ac:dyDescent="0.25">
      <c r="B15" s="98" t="s">
        <v>59</v>
      </c>
      <c r="C15" s="105">
        <f>SUM(C17:C23)</f>
        <v>190608</v>
      </c>
      <c r="D15" s="118">
        <v>489878</v>
      </c>
    </row>
    <row r="16" spans="2:4" x14ac:dyDescent="0.25">
      <c r="B16" s="98" t="s">
        <v>53</v>
      </c>
      <c r="C16" s="106"/>
      <c r="D16" s="34"/>
    </row>
    <row r="17" spans="2:4" x14ac:dyDescent="0.25">
      <c r="B17" s="98" t="s">
        <v>60</v>
      </c>
      <c r="C17" s="107">
        <v>69447</v>
      </c>
      <c r="D17" s="33">
        <v>67193</v>
      </c>
    </row>
    <row r="18" spans="2:4" x14ac:dyDescent="0.25">
      <c r="B18" s="98" t="s">
        <v>61</v>
      </c>
      <c r="C18" s="106"/>
      <c r="D18" s="34"/>
    </row>
    <row r="19" spans="2:4" x14ac:dyDescent="0.25">
      <c r="B19" s="98" t="s">
        <v>62</v>
      </c>
      <c r="C19" s="107">
        <v>30742</v>
      </c>
      <c r="D19" s="33">
        <v>28326</v>
      </c>
    </row>
    <row r="20" spans="2:4" x14ac:dyDescent="0.25">
      <c r="B20" s="98" t="s">
        <v>63</v>
      </c>
      <c r="C20" s="107">
        <v>22778</v>
      </c>
      <c r="D20" s="33">
        <v>128289</v>
      </c>
    </row>
    <row r="21" spans="2:4" x14ac:dyDescent="0.25">
      <c r="B21" s="98" t="s">
        <v>64</v>
      </c>
      <c r="C21" s="106"/>
      <c r="D21" s="34"/>
    </row>
    <row r="22" spans="2:4" x14ac:dyDescent="0.25">
      <c r="B22" s="98" t="s">
        <v>65</v>
      </c>
      <c r="C22" s="107">
        <v>20500</v>
      </c>
      <c r="D22" s="33">
        <v>41400</v>
      </c>
    </row>
    <row r="23" spans="2:4" ht="15.75" thickBot="1" x14ac:dyDescent="0.3">
      <c r="B23" s="99" t="s">
        <v>66</v>
      </c>
      <c r="C23" s="108">
        <v>47141</v>
      </c>
      <c r="D23" s="84">
        <v>224670</v>
      </c>
    </row>
    <row r="24" spans="2:4" ht="15.75" thickBot="1" x14ac:dyDescent="0.3">
      <c r="B24" s="87" t="s">
        <v>67</v>
      </c>
      <c r="C24" s="124">
        <f>C8-C15</f>
        <v>37877</v>
      </c>
      <c r="D24" s="88">
        <v>-8223</v>
      </c>
    </row>
    <row r="25" spans="2:4" x14ac:dyDescent="0.25">
      <c r="B25" s="101"/>
      <c r="C25" s="109"/>
      <c r="D25" s="89"/>
    </row>
    <row r="26" spans="2:4" x14ac:dyDescent="0.25">
      <c r="B26" s="48" t="s">
        <v>68</v>
      </c>
      <c r="C26" s="106"/>
      <c r="D26" s="34"/>
    </row>
    <row r="27" spans="2:4" x14ac:dyDescent="0.25">
      <c r="B27" s="98" t="s">
        <v>52</v>
      </c>
      <c r="C27" s="105">
        <f>SUM(C29:C35)</f>
        <v>0</v>
      </c>
      <c r="D27" s="34">
        <v>3900</v>
      </c>
    </row>
    <row r="28" spans="2:4" x14ac:dyDescent="0.25">
      <c r="B28" s="98" t="s">
        <v>53</v>
      </c>
      <c r="C28" s="106"/>
      <c r="D28" s="34"/>
    </row>
    <row r="29" spans="2:4" x14ac:dyDescent="0.25">
      <c r="B29" s="98" t="s">
        <v>69</v>
      </c>
      <c r="C29" s="106"/>
      <c r="D29" s="34"/>
    </row>
    <row r="30" spans="2:4" x14ac:dyDescent="0.25">
      <c r="B30" s="98" t="s">
        <v>70</v>
      </c>
      <c r="C30" s="106"/>
      <c r="D30" s="34"/>
    </row>
    <row r="31" spans="2:4" x14ac:dyDescent="0.25">
      <c r="B31" s="98" t="s">
        <v>71</v>
      </c>
      <c r="C31" s="106"/>
      <c r="D31" s="34"/>
    </row>
    <row r="32" spans="2:4" x14ac:dyDescent="0.25">
      <c r="B32" s="98" t="s">
        <v>72</v>
      </c>
      <c r="C32" s="106"/>
      <c r="D32" s="34"/>
    </row>
    <row r="33" spans="2:4" x14ac:dyDescent="0.25">
      <c r="B33" s="98" t="s">
        <v>73</v>
      </c>
      <c r="C33" s="106"/>
      <c r="D33" s="34"/>
    </row>
    <row r="34" spans="2:4" x14ac:dyDescent="0.25">
      <c r="B34" s="98" t="s">
        <v>74</v>
      </c>
      <c r="C34" s="106"/>
      <c r="D34" s="34"/>
    </row>
    <row r="35" spans="2:4" x14ac:dyDescent="0.25">
      <c r="B35" s="98" t="s">
        <v>58</v>
      </c>
      <c r="C35" s="107"/>
      <c r="D35" s="34">
        <v>3900</v>
      </c>
    </row>
    <row r="36" spans="2:4" x14ac:dyDescent="0.25">
      <c r="B36" s="98" t="s">
        <v>59</v>
      </c>
      <c r="C36" s="106"/>
      <c r="D36" s="34"/>
    </row>
    <row r="37" spans="2:4" x14ac:dyDescent="0.25">
      <c r="B37" s="98" t="s">
        <v>53</v>
      </c>
      <c r="C37" s="106"/>
      <c r="D37" s="34"/>
    </row>
    <row r="38" spans="2:4" x14ac:dyDescent="0.25">
      <c r="B38" s="98" t="s">
        <v>75</v>
      </c>
      <c r="C38" s="106"/>
      <c r="D38" s="34"/>
    </row>
    <row r="39" spans="2:4" x14ac:dyDescent="0.25">
      <c r="B39" s="98" t="s">
        <v>76</v>
      </c>
      <c r="C39" s="106"/>
      <c r="D39" s="34"/>
    </row>
    <row r="40" spans="2:4" x14ac:dyDescent="0.25">
      <c r="B40" s="98" t="s">
        <v>77</v>
      </c>
      <c r="C40" s="106"/>
      <c r="D40" s="34"/>
    </row>
    <row r="41" spans="2:4" x14ac:dyDescent="0.25">
      <c r="B41" s="98" t="s">
        <v>78</v>
      </c>
      <c r="C41" s="106"/>
      <c r="D41" s="34"/>
    </row>
    <row r="42" spans="2:4" x14ac:dyDescent="0.25">
      <c r="B42" s="98" t="s">
        <v>79</v>
      </c>
      <c r="C42" s="106"/>
      <c r="D42" s="34"/>
    </row>
    <row r="43" spans="2:4" x14ac:dyDescent="0.25">
      <c r="B43" s="98" t="s">
        <v>74</v>
      </c>
      <c r="C43" s="106"/>
      <c r="D43" s="34"/>
    </row>
    <row r="44" spans="2:4" ht="15.75" thickBot="1" x14ac:dyDescent="0.3">
      <c r="B44" s="99" t="s">
        <v>66</v>
      </c>
      <c r="C44" s="110"/>
      <c r="D44" s="104"/>
    </row>
    <row r="45" spans="2:4" ht="15.75" thickBot="1" x14ac:dyDescent="0.3">
      <c r="B45" s="87" t="s">
        <v>80</v>
      </c>
      <c r="C45" s="122">
        <f>C27-C36</f>
        <v>0</v>
      </c>
      <c r="D45" s="123">
        <v>3900</v>
      </c>
    </row>
    <row r="46" spans="2:4" x14ac:dyDescent="0.25">
      <c r="B46" s="85"/>
      <c r="C46" s="111"/>
      <c r="D46" s="86"/>
    </row>
    <row r="47" spans="2:4" x14ac:dyDescent="0.25">
      <c r="B47" s="47" t="s">
        <v>81</v>
      </c>
      <c r="C47" s="112"/>
      <c r="D47" s="31"/>
    </row>
    <row r="48" spans="2:4" x14ac:dyDescent="0.25">
      <c r="B48" s="98" t="s">
        <v>52</v>
      </c>
      <c r="C48" s="113"/>
      <c r="D48" s="35"/>
    </row>
    <row r="49" spans="2:4" x14ac:dyDescent="0.25">
      <c r="B49" s="98" t="s">
        <v>53</v>
      </c>
      <c r="C49" s="113"/>
      <c r="D49" s="37"/>
    </row>
    <row r="50" spans="2:4" x14ac:dyDescent="0.25">
      <c r="B50" s="98" t="s">
        <v>82</v>
      </c>
      <c r="C50" s="113"/>
      <c r="D50" s="37"/>
    </row>
    <row r="51" spans="2:4" x14ac:dyDescent="0.25">
      <c r="B51" s="98" t="s">
        <v>83</v>
      </c>
      <c r="C51" s="113"/>
      <c r="D51" s="36"/>
    </row>
    <row r="52" spans="2:4" x14ac:dyDescent="0.25">
      <c r="B52" s="98" t="s">
        <v>84</v>
      </c>
      <c r="C52" s="113"/>
      <c r="D52" s="37"/>
    </row>
    <row r="53" spans="2:4" x14ac:dyDescent="0.25">
      <c r="B53" s="98" t="s">
        <v>58</v>
      </c>
      <c r="C53" s="113"/>
      <c r="D53" s="37"/>
    </row>
    <row r="54" spans="2:4" x14ac:dyDescent="0.25">
      <c r="B54" s="98" t="s">
        <v>59</v>
      </c>
      <c r="C54" s="118">
        <f>SUM(C56:C59)</f>
        <v>38193</v>
      </c>
      <c r="D54" s="35">
        <v>13125</v>
      </c>
    </row>
    <row r="55" spans="2:4" x14ac:dyDescent="0.25">
      <c r="B55" s="98" t="s">
        <v>53</v>
      </c>
      <c r="C55" s="113"/>
      <c r="D55" s="37"/>
    </row>
    <row r="56" spans="2:4" x14ac:dyDescent="0.25">
      <c r="B56" s="98" t="s">
        <v>85</v>
      </c>
      <c r="C56" s="114">
        <v>38193</v>
      </c>
      <c r="D56" s="36">
        <v>13125</v>
      </c>
    </row>
    <row r="57" spans="2:4" x14ac:dyDescent="0.25">
      <c r="B57" s="98" t="s">
        <v>86</v>
      </c>
      <c r="C57" s="113"/>
      <c r="D57" s="37"/>
    </row>
    <row r="58" spans="2:4" x14ac:dyDescent="0.25">
      <c r="B58" s="98" t="s">
        <v>87</v>
      </c>
      <c r="C58" s="113"/>
      <c r="D58" s="37"/>
    </row>
    <row r="59" spans="2:4" ht="15.75" thickBot="1" x14ac:dyDescent="0.3">
      <c r="B59" s="99" t="s">
        <v>66</v>
      </c>
      <c r="C59" s="115"/>
      <c r="D59" s="102"/>
    </row>
    <row r="60" spans="2:4" ht="15.75" thickBot="1" x14ac:dyDescent="0.3">
      <c r="B60" s="87" t="s">
        <v>88</v>
      </c>
      <c r="C60" s="122">
        <f>C48-C54</f>
        <v>-38193</v>
      </c>
      <c r="D60" s="123">
        <v>-13125</v>
      </c>
    </row>
    <row r="61" spans="2:4" ht="15.75" thickBot="1" x14ac:dyDescent="0.3">
      <c r="B61" s="119"/>
      <c r="C61" s="120"/>
      <c r="D61" s="121"/>
    </row>
    <row r="62" spans="2:4" ht="15.75" thickBot="1" x14ac:dyDescent="0.3">
      <c r="B62" s="100" t="s">
        <v>89</v>
      </c>
      <c r="C62" s="122">
        <f>C24+C45+C60</f>
        <v>-316</v>
      </c>
      <c r="D62" s="122">
        <v>-17448</v>
      </c>
    </row>
    <row r="63" spans="2:4" x14ac:dyDescent="0.25">
      <c r="B63" s="101"/>
      <c r="C63" s="116"/>
      <c r="D63" s="103"/>
    </row>
    <row r="64" spans="2:4" x14ac:dyDescent="0.25">
      <c r="B64" s="98" t="s">
        <v>90</v>
      </c>
      <c r="C64" s="114">
        <v>3053</v>
      </c>
      <c r="D64" s="36">
        <v>23877</v>
      </c>
    </row>
    <row r="65" spans="2:4" ht="15.75" thickBot="1" x14ac:dyDescent="0.3">
      <c r="B65" s="99"/>
      <c r="C65" s="115"/>
      <c r="D65" s="102"/>
    </row>
    <row r="66" spans="2:4" ht="15.75" thickBot="1" x14ac:dyDescent="0.3">
      <c r="B66" s="87" t="s">
        <v>91</v>
      </c>
      <c r="C66" s="123">
        <f>C64+C62</f>
        <v>2737</v>
      </c>
      <c r="D66" s="123">
        <v>6429</v>
      </c>
    </row>
    <row r="67" spans="2:4" ht="15.75" x14ac:dyDescent="0.25">
      <c r="C67" s="117"/>
      <c r="D67" s="32"/>
    </row>
    <row r="68" spans="2:4" x14ac:dyDescent="0.25">
      <c r="D68" s="30"/>
    </row>
    <row r="69" spans="2:4" x14ac:dyDescent="0.25">
      <c r="D69" s="3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4"/>
  <sheetViews>
    <sheetView tabSelected="1" workbookViewId="0">
      <selection activeCell="E22" sqref="E22"/>
    </sheetView>
  </sheetViews>
  <sheetFormatPr defaultRowHeight="15" x14ac:dyDescent="0.25"/>
  <cols>
    <col min="2" max="2" width="34.42578125" customWidth="1"/>
    <col min="3" max="3" width="12.42578125" customWidth="1"/>
    <col min="4" max="4" width="16.7109375" customWidth="1"/>
    <col min="5" max="5" width="16.42578125" customWidth="1"/>
  </cols>
  <sheetData>
    <row r="3" spans="2:5" x14ac:dyDescent="0.25">
      <c r="B3" s="1" t="s">
        <v>92</v>
      </c>
    </row>
    <row r="4" spans="2:5" x14ac:dyDescent="0.25">
      <c r="B4" s="1"/>
    </row>
    <row r="5" spans="2:5" x14ac:dyDescent="0.25">
      <c r="B5" s="4" t="s">
        <v>93</v>
      </c>
    </row>
    <row r="6" spans="2:5" x14ac:dyDescent="0.25">
      <c r="B6" s="4" t="s">
        <v>119</v>
      </c>
    </row>
    <row r="7" spans="2:5" x14ac:dyDescent="0.25">
      <c r="B7" s="2" t="s">
        <v>39</v>
      </c>
    </row>
    <row r="8" spans="2:5" ht="51" x14ac:dyDescent="0.25">
      <c r="B8" s="11"/>
      <c r="C8" s="38" t="s">
        <v>94</v>
      </c>
      <c r="D8" s="38" t="s">
        <v>95</v>
      </c>
      <c r="E8" s="38" t="s">
        <v>34</v>
      </c>
    </row>
    <row r="10" spans="2:5" x14ac:dyDescent="0.25">
      <c r="B10" s="20" t="s">
        <v>96</v>
      </c>
      <c r="C10" s="42">
        <v>233923</v>
      </c>
      <c r="D10" s="127">
        <v>2025778</v>
      </c>
      <c r="E10" s="128">
        <f>SUM(C10:D10)</f>
        <v>2259701</v>
      </c>
    </row>
    <row r="11" spans="2:5" x14ac:dyDescent="0.25">
      <c r="B11" s="39" t="s">
        <v>97</v>
      </c>
      <c r="C11" s="41"/>
      <c r="D11" s="126">
        <v>-27347</v>
      </c>
      <c r="E11" s="128">
        <f>SUM(C11:D11)</f>
        <v>-27347</v>
      </c>
    </row>
    <row r="12" spans="2:5" x14ac:dyDescent="0.25">
      <c r="B12" s="40" t="s">
        <v>98</v>
      </c>
      <c r="C12" s="42">
        <f>SUM(C10:C11)</f>
        <v>233923</v>
      </c>
      <c r="D12" s="127">
        <f>SUM(D10:D11)</f>
        <v>1998431</v>
      </c>
      <c r="E12" s="129">
        <f>SUM(E10:E11)</f>
        <v>2232354</v>
      </c>
    </row>
    <row r="14" spans="2:5" x14ac:dyDescent="0.25">
      <c r="D14" s="125"/>
      <c r="E14" s="1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оддс</vt:lpstr>
      <vt:lpstr>оик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BK-Account1</dc:creator>
  <cp:lastModifiedBy>Антонина Бахмат</cp:lastModifiedBy>
  <dcterms:created xsi:type="dcterms:W3CDTF">2014-04-28T08:33:53Z</dcterms:created>
  <dcterms:modified xsi:type="dcterms:W3CDTF">2017-04-17T09:16:46Z</dcterms:modified>
</cp:coreProperties>
</file>