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19\3 кв. 2019\"/>
    </mc:Choice>
  </mc:AlternateContent>
  <bookViews>
    <workbookView xWindow="0" yWindow="0" windowWidth="19200" windowHeight="10035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B20" i="2"/>
  <c r="D16" i="4" l="1"/>
  <c r="C16" i="4"/>
  <c r="E15" i="4"/>
  <c r="E14" i="4"/>
  <c r="E16" i="4" l="1"/>
  <c r="D15" i="3"/>
  <c r="C15" i="3"/>
  <c r="D8" i="3"/>
  <c r="E10" i="4" l="1"/>
  <c r="C47" i="1" l="1"/>
  <c r="C42" i="1"/>
  <c r="C36" i="1"/>
  <c r="C26" i="1"/>
  <c r="C18" i="1"/>
  <c r="C49" i="1" l="1"/>
  <c r="C43" i="1"/>
  <c r="C27" i="1"/>
  <c r="D12" i="4" l="1"/>
  <c r="C8" i="3" l="1"/>
  <c r="C23" i="3" s="1"/>
  <c r="D59" i="3" l="1"/>
  <c r="D65" i="3" s="1"/>
  <c r="C59" i="3"/>
  <c r="C65" i="3" s="1"/>
  <c r="C69" i="3" s="1"/>
  <c r="C73" i="3" s="1"/>
  <c r="D23" i="3" l="1"/>
  <c r="D69" i="3" s="1"/>
  <c r="D73" i="3" s="1"/>
  <c r="E11" i="4"/>
  <c r="E12" i="4" s="1"/>
  <c r="C12" i="4"/>
  <c r="C14" i="2" l="1"/>
  <c r="C22" i="2" l="1"/>
  <c r="C24" i="2" s="1"/>
  <c r="B26" i="1"/>
  <c r="B47" i="1" l="1"/>
  <c r="B42" i="1"/>
  <c r="B36" i="1"/>
  <c r="B18" i="1"/>
  <c r="B43" i="1" l="1"/>
  <c r="B49" i="1"/>
  <c r="B27" i="1"/>
  <c r="C54" i="1" l="1"/>
  <c r="B54" i="1"/>
  <c r="B14" i="2" l="1"/>
  <c r="B22" i="2" l="1"/>
  <c r="B24" i="2" s="1"/>
</calcChain>
</file>

<file path=xl/sharedStrings.xml><?xml version="1.0" encoding="utf-8"?>
<sst xmlns="http://schemas.openxmlformats.org/spreadsheetml/2006/main" count="153" uniqueCount="131">
  <si>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</si>
  <si>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</si>
  <si>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</si>
  <si>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</si>
  <si>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</si>
  <si>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</si>
  <si>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</si>
  <si>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</si>
  <si>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</si>
  <si>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</si>
  <si>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</si>
  <si>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</si>
  <si>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</si>
  <si>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</si>
  <si>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</si>
  <si>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</si>
  <si>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</si>
  <si>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</si>
  <si>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</si>
  <si>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</si>
  <si>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</si>
  <si>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</si>
  <si>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</si>
  <si>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</si>
  <si>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</si>
  <si>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</si>
  <si>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</si>
  <si>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</si>
  <si>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</si>
  <si>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</si>
  <si>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</si>
  <si>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</si>
  <si>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</si>
  <si>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</si>
  <si>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</si>
  <si>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</si>
  <si>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</si>
  <si>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</si>
  <si>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</si>
  <si>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</si>
  <si>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</si>
  <si>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</si>
  <si>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</si>
  <si>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</si>
  <si>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</si>
  <si>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</si>
  <si>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</si>
  <si>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</si>
  <si>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</si>
  <si>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</si>
  <si>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</si>
  <si>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</si>
  <si>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</si>
  <si>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</si>
  <si>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</si>
  <si>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</si>
  <si>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</si>
  <si>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</si>
  <si>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</si>
  <si>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</si>
  <si>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</si>
  <si>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</si>
  <si>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</si>
  <si>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</si>
  <si>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</si>
  <si>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</si>
  <si>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</si>
  <si>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</si>
  <si>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</si>
  <si>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</si>
  <si>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</si>
  <si>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</si>
  <si>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</si>
  <si>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</si>
  <si>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</si>
  <si>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</si>
  <si>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</si>
  <si>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</si>
  <si>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</si>
  <si>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</si>
  <si>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</si>
  <si>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</si>
  <si>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</si>
  <si>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</si>
  <si>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</si>
  <si>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</si>
  <si>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</si>
  <si>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</si>
  <si>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</si>
  <si>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</si>
  <si>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</si>
  <si>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</si>
  <si>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Вознаграждения по займам</t>
  </si>
  <si>
    <t>ИТОГО обязательства</t>
  </si>
  <si>
    <t>Авансы под долгосрочные активы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</si>
  <si>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</si>
  <si>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</si>
  <si>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</si>
  <si>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</si>
  <si>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</si>
  <si>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</si>
  <si>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</si>
  <si>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</si>
  <si>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</si>
  <si>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</si>
  <si>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</si>
  <si>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</si>
  <si>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 xml:space="preserve">           полученные дивиденды</t>
  </si>
  <si>
    <t xml:space="preserve">           полученные вознаграждения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</si>
  <si>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</si>
  <si>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</si>
  <si>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</si>
  <si>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</si>
  <si>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</si>
  <si>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4. Влияние обменных курсов валют к тенге</t>
  </si>
  <si>
    <t xml:space="preserve">5. Увеличение +/- уменьшение денежных средств 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</si>
  <si>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</si>
  <si>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</si>
  <si>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ПРИБЫЛЯХ И УБЫТКАХ И ПРОЧЕМ СОВОКУПНОМ ДОХОДЕ</t>
  </si>
  <si>
    <t xml:space="preserve">2019 года </t>
  </si>
  <si>
    <t>2018 года</t>
  </si>
  <si>
    <t>по состоянию на 30 июня 2019 года</t>
  </si>
  <si>
    <t>за  9 месяцев 2019 года</t>
  </si>
  <si>
    <t>9 месяцев 2019 года</t>
  </si>
  <si>
    <t>9 месяцев  2018 года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</si>
  <si>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 9 месяцев  2019 года</t>
    </r>
  </si>
  <si>
    <t>9 месяцев                  2018 года</t>
  </si>
  <si>
    <t>9 месяцев                             2019 года</t>
  </si>
  <si>
    <t>за   9 месяцев  2019 года</t>
  </si>
  <si>
    <t>9 месяцев</t>
  </si>
  <si>
    <t>Расходы от обесценения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</si>
</sst>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3" fontId="11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0" fontId="4" fillId="0" borderId="9" xfId="0" applyFont="1" applyBorder="1" applyAlignment="1">
      <alignment vertical="center"/>
    </xf>
    <xf numFmtId="3" fontId="12" fillId="0" borderId="0" xfId="0" applyNumberFormat="1" applyFont="1" applyFill="1" applyBorder="1"/>
    <xf numFmtId="0" fontId="4" fillId="0" borderId="18" xfId="0" applyFont="1" applyBorder="1" applyAlignment="1">
      <alignment vertical="center"/>
    </xf>
    <xf numFmtId="3" fontId="12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" fontId="13" fillId="4" borderId="14" xfId="0" applyNumberFormat="1" applyFont="1" applyFill="1" applyBorder="1" applyAlignment="1">
      <alignment horizontal="center"/>
    </xf>
    <xf numFmtId="0" fontId="0" fillId="0" borderId="0" xfId="0" applyAlignment="1"/>
    <xf numFmtId="0" fontId="4" fillId="3" borderId="0" xfId="0" applyFont="1" applyFill="1" applyAlignment="1">
      <alignment vertical="center"/>
    </xf>
    <xf numFmtId="0" fontId="14" fillId="0" borderId="23" xfId="0" applyFont="1" applyBorder="1" applyAlignment="1">
      <alignment horizontal="center"/>
    </xf>
    <xf numFmtId="0" fontId="13" fillId="0" borderId="20" xfId="0" applyFont="1" applyBorder="1"/>
    <xf numFmtId="3" fontId="13" fillId="0" borderId="20" xfId="0" applyNumberFormat="1" applyFont="1" applyBorder="1" applyAlignment="1">
      <alignment horizontal="center"/>
    </xf>
    <xf numFmtId="0" fontId="13" fillId="0" borderId="14" xfId="0" applyFont="1" applyBorder="1"/>
    <xf numFmtId="3" fontId="13" fillId="0" borderId="14" xfId="0" applyNumberFormat="1" applyFont="1" applyBorder="1" applyAlignment="1">
      <alignment horizontal="center" vertical="center"/>
    </xf>
    <xf numFmtId="0" fontId="11" fillId="0" borderId="0" xfId="0" applyFont="1"/>
    <xf numFmtId="0" fontId="13" fillId="0" borderId="6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/>
    </xf>
    <xf numFmtId="0" fontId="0" fillId="0" borderId="15" xfId="0" applyBorder="1"/>
    <xf numFmtId="0" fontId="13" fillId="0" borderId="24" xfId="0" applyFont="1" applyBorder="1"/>
    <xf numFmtId="3" fontId="13" fillId="0" borderId="25" xfId="0" applyNumberFormat="1" applyFont="1" applyBorder="1" applyAlignment="1">
      <alignment horizontal="center"/>
    </xf>
    <xf numFmtId="0" fontId="11" fillId="0" borderId="26" xfId="0" applyFont="1" applyBorder="1"/>
    <xf numFmtId="3" fontId="13" fillId="0" borderId="24" xfId="0" applyNumberFormat="1" applyFont="1" applyBorder="1" applyAlignment="1">
      <alignment horizontal="center"/>
    </xf>
    <xf numFmtId="0" fontId="11" fillId="0" borderId="26" xfId="0" applyFont="1" applyBorder="1" applyAlignment="1">
      <alignment wrapText="1"/>
    </xf>
    <xf numFmtId="0" fontId="13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3" fontId="13" fillId="0" borderId="27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21" xfId="0" applyNumberFormat="1" applyFont="1" applyBorder="1" applyAlignment="1"/>
    <xf numFmtId="3" fontId="13" fillId="0" borderId="15" xfId="0" applyNumberFormat="1" applyFont="1" applyBorder="1" applyAlignment="1"/>
    <xf numFmtId="0" fontId="13" fillId="0" borderId="20" xfId="0" applyFont="1" applyFill="1" applyBorder="1" applyAlignment="1">
      <alignment horizontal="left" vertical="center"/>
    </xf>
    <xf numFmtId="0" fontId="17" fillId="0" borderId="14" xfId="0" applyFont="1" applyBorder="1"/>
    <xf numFmtId="0" fontId="13" fillId="0" borderId="20" xfId="0" applyFont="1" applyBorder="1" applyAlignment="1">
      <alignment horizontal="left"/>
    </xf>
    <xf numFmtId="3" fontId="13" fillId="0" borderId="16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0" fillId="0" borderId="22" xfId="0" applyBorder="1"/>
    <xf numFmtId="3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27" xfId="0" applyFont="1" applyBorder="1"/>
    <xf numFmtId="3" fontId="13" fillId="0" borderId="1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/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6" xfId="0" applyBorder="1"/>
    <xf numFmtId="0" fontId="0" fillId="0" borderId="29" xfId="0" applyBorder="1"/>
    <xf numFmtId="3" fontId="13" fillId="0" borderId="30" xfId="0" applyNumberFormat="1" applyFont="1" applyBorder="1" applyAlignment="1">
      <alignment horizontal="center" vertical="center"/>
    </xf>
    <xf numFmtId="0" fontId="13" fillId="0" borderId="25" xfId="0" applyFont="1" applyBorder="1"/>
    <xf numFmtId="3" fontId="18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/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3" fontId="13" fillId="0" borderId="23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3" fontId="22" fillId="0" borderId="9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3" xfId="0" applyFont="1" applyFill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23" fillId="3" borderId="2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3" fontId="24" fillId="3" borderId="7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2" xfId="0" applyNumberFormat="1" applyFont="1" applyFill="1" applyBorder="1" applyAlignment="1">
      <alignment horizontal="center"/>
    </xf>
    <xf numFmtId="3" fontId="23" fillId="3" borderId="6" xfId="0" applyNumberFormat="1" applyFont="1" applyFill="1" applyBorder="1" applyAlignment="1">
      <alignment horizontal="center" vertical="center"/>
    </xf>
    <xf numFmtId="3" fontId="23" fillId="3" borderId="7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1266825</xdr:colOff>
      <xdr:row>22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4"/>
  <sheetViews>
    <sheetView tabSelected="1" topLeftCell="A4" zoomScale="75" zoomScaleNormal="75" workbookViewId="0">
      <selection activeCell="F44" sqref="F44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121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101" t="s">
        <v>4</v>
      </c>
    </row>
    <row r="9" spans="1:3" x14ac:dyDescent="0.25">
      <c r="A9" s="4" t="s">
        <v>5</v>
      </c>
      <c r="B9" s="4"/>
      <c r="C9" s="102"/>
    </row>
    <row r="10" spans="1:3" ht="15.75" thickBot="1" x14ac:dyDescent="0.3">
      <c r="A10" s="44" t="s">
        <v>6</v>
      </c>
      <c r="B10" s="2"/>
      <c r="C10" s="103"/>
    </row>
    <row r="11" spans="1:3" x14ac:dyDescent="0.25">
      <c r="A11" s="25" t="s">
        <v>7</v>
      </c>
      <c r="B11" s="15">
        <v>62941</v>
      </c>
      <c r="C11" s="15">
        <v>58649</v>
      </c>
    </row>
    <row r="12" spans="1:3" x14ac:dyDescent="0.25">
      <c r="A12" s="25" t="s">
        <v>8</v>
      </c>
      <c r="B12" s="16">
        <v>58371</v>
      </c>
      <c r="C12" s="16">
        <v>30393</v>
      </c>
    </row>
    <row r="13" spans="1:3" x14ac:dyDescent="0.25">
      <c r="A13" s="25" t="s">
        <v>9</v>
      </c>
      <c r="B13" s="16">
        <v>6039</v>
      </c>
      <c r="C13" s="16">
        <v>6073</v>
      </c>
    </row>
    <row r="14" spans="1:3" x14ac:dyDescent="0.25">
      <c r="A14" s="26" t="s">
        <v>82</v>
      </c>
      <c r="B14" s="16">
        <v>113060</v>
      </c>
      <c r="C14" s="16">
        <v>113083</v>
      </c>
    </row>
    <row r="15" spans="1:3" x14ac:dyDescent="0.25">
      <c r="A15" s="25" t="s">
        <v>10</v>
      </c>
      <c r="B15" s="16">
        <v>746</v>
      </c>
      <c r="C15" s="16">
        <v>738</v>
      </c>
    </row>
    <row r="16" spans="1:3" x14ac:dyDescent="0.25">
      <c r="A16" s="25" t="s">
        <v>11</v>
      </c>
      <c r="B16" s="16">
        <v>1362447</v>
      </c>
      <c r="C16" s="16">
        <v>1364958</v>
      </c>
    </row>
    <row r="17" spans="1:4" ht="15.75" thickBot="1" x14ac:dyDescent="0.3">
      <c r="A17" s="25" t="s">
        <v>13</v>
      </c>
      <c r="B17" s="17">
        <v>33505</v>
      </c>
      <c r="C17" s="17">
        <v>14015</v>
      </c>
    </row>
    <row r="18" spans="1:4" ht="15.75" thickBot="1" x14ac:dyDescent="0.3">
      <c r="A18" s="27" t="s">
        <v>14</v>
      </c>
      <c r="B18" s="20">
        <f>SUM(B11:B17)</f>
        <v>1637109</v>
      </c>
      <c r="C18" s="20">
        <f>SUM(C11:C17)</f>
        <v>1587909</v>
      </c>
      <c r="D18" s="104"/>
    </row>
    <row r="19" spans="1:4" x14ac:dyDescent="0.25">
      <c r="A19" s="24"/>
      <c r="B19" s="34"/>
      <c r="C19" s="34"/>
    </row>
    <row r="20" spans="1:4" ht="15.75" thickBot="1" x14ac:dyDescent="0.3">
      <c r="A20" s="33" t="s">
        <v>15</v>
      </c>
      <c r="B20" s="32"/>
      <c r="C20" s="32"/>
    </row>
    <row r="21" spans="1:4" x14ac:dyDescent="0.25">
      <c r="A21" s="35" t="s">
        <v>16</v>
      </c>
      <c r="B21" s="15">
        <v>2977500</v>
      </c>
      <c r="C21" s="15">
        <v>2867292</v>
      </c>
    </row>
    <row r="22" spans="1:4" x14ac:dyDescent="0.25">
      <c r="A22" s="35" t="s">
        <v>94</v>
      </c>
      <c r="B22" s="19">
        <v>0</v>
      </c>
      <c r="C22" s="19">
        <v>2154</v>
      </c>
    </row>
    <row r="23" spans="1:4" x14ac:dyDescent="0.25">
      <c r="A23" s="25" t="s">
        <v>83</v>
      </c>
      <c r="B23" s="19">
        <v>5437056</v>
      </c>
      <c r="C23" s="19">
        <v>5437056</v>
      </c>
    </row>
    <row r="24" spans="1:4" x14ac:dyDescent="0.25">
      <c r="A24" s="25" t="s">
        <v>84</v>
      </c>
      <c r="B24" s="16">
        <v>36207</v>
      </c>
      <c r="C24" s="16">
        <v>44114</v>
      </c>
    </row>
    <row r="25" spans="1:4" ht="15.75" thickBot="1" x14ac:dyDescent="0.3">
      <c r="A25" s="25" t="s">
        <v>85</v>
      </c>
      <c r="B25" s="16">
        <v>178</v>
      </c>
      <c r="C25" s="16">
        <v>235</v>
      </c>
    </row>
    <row r="26" spans="1:4" ht="15.75" thickBot="1" x14ac:dyDescent="0.3">
      <c r="A26" s="27" t="s">
        <v>17</v>
      </c>
      <c r="B26" s="20">
        <f>SUM(B21:B25)</f>
        <v>8450941</v>
      </c>
      <c r="C26" s="20">
        <f>SUM(C21:C25)</f>
        <v>8350851</v>
      </c>
    </row>
    <row r="27" spans="1:4" ht="15.75" thickBot="1" x14ac:dyDescent="0.3">
      <c r="A27" s="36" t="s">
        <v>18</v>
      </c>
      <c r="B27" s="20">
        <f>B18+B26</f>
        <v>10088050</v>
      </c>
      <c r="C27" s="20">
        <f>C18+C26</f>
        <v>9938760</v>
      </c>
    </row>
    <row r="28" spans="1:4" x14ac:dyDescent="0.25">
      <c r="A28" s="28"/>
      <c r="B28" s="29"/>
      <c r="C28" s="29"/>
    </row>
    <row r="29" spans="1:4" x14ac:dyDescent="0.25">
      <c r="A29" s="4" t="s">
        <v>19</v>
      </c>
      <c r="B29" s="30"/>
      <c r="C29" s="30"/>
    </row>
    <row r="30" spans="1:4" ht="15.75" thickBot="1" x14ac:dyDescent="0.3">
      <c r="A30" s="2" t="s">
        <v>20</v>
      </c>
      <c r="B30" s="32"/>
      <c r="C30" s="32"/>
    </row>
    <row r="31" spans="1:4" x14ac:dyDescent="0.25">
      <c r="A31" s="25" t="s">
        <v>21</v>
      </c>
      <c r="B31" s="15">
        <v>425651</v>
      </c>
      <c r="C31" s="15">
        <v>1367358</v>
      </c>
    </row>
    <row r="32" spans="1:4" x14ac:dyDescent="0.25">
      <c r="A32" s="25" t="s">
        <v>92</v>
      </c>
      <c r="B32" s="19">
        <v>489846</v>
      </c>
      <c r="C32" s="19">
        <v>500015</v>
      </c>
    </row>
    <row r="33" spans="1:4" x14ac:dyDescent="0.25">
      <c r="A33" s="25" t="s">
        <v>22</v>
      </c>
      <c r="B33" s="16">
        <v>3586</v>
      </c>
      <c r="C33" s="16">
        <v>46986</v>
      </c>
    </row>
    <row r="34" spans="1:4" x14ac:dyDescent="0.25">
      <c r="A34" s="25" t="s">
        <v>23</v>
      </c>
      <c r="B34" s="16">
        <v>20872</v>
      </c>
      <c r="C34" s="16">
        <v>20295</v>
      </c>
    </row>
    <row r="35" spans="1:4" ht="15.75" thickBot="1" x14ac:dyDescent="0.3">
      <c r="A35" s="25" t="s">
        <v>24</v>
      </c>
      <c r="B35" s="17">
        <v>107434</v>
      </c>
      <c r="C35" s="17">
        <v>166346</v>
      </c>
    </row>
    <row r="36" spans="1:4" ht="15.75" thickBot="1" x14ac:dyDescent="0.3">
      <c r="A36" s="27" t="s">
        <v>25</v>
      </c>
      <c r="B36" s="18">
        <f>SUM(B31:B35)</f>
        <v>1047389</v>
      </c>
      <c r="C36" s="18">
        <f>SUM(C31:C35)</f>
        <v>2101000</v>
      </c>
    </row>
    <row r="37" spans="1:4" ht="15.75" thickBot="1" x14ac:dyDescent="0.3">
      <c r="A37" s="37" t="s">
        <v>26</v>
      </c>
      <c r="B37" s="38"/>
      <c r="C37" s="38"/>
    </row>
    <row r="38" spans="1:4" x14ac:dyDescent="0.25">
      <c r="A38" s="25" t="s">
        <v>27</v>
      </c>
      <c r="B38" s="15">
        <v>4582018</v>
      </c>
      <c r="C38" s="15">
        <v>3780311</v>
      </c>
    </row>
    <row r="39" spans="1:4" x14ac:dyDescent="0.25">
      <c r="A39" s="25" t="s">
        <v>92</v>
      </c>
      <c r="B39" s="19">
        <v>2466912</v>
      </c>
      <c r="C39" s="19">
        <v>1966896</v>
      </c>
    </row>
    <row r="40" spans="1:4" x14ac:dyDescent="0.25">
      <c r="A40" s="40" t="s">
        <v>28</v>
      </c>
      <c r="B40" s="16">
        <v>188401</v>
      </c>
      <c r="C40" s="16">
        <v>188401</v>
      </c>
    </row>
    <row r="41" spans="1:4" ht="15.75" thickBot="1" x14ac:dyDescent="0.3">
      <c r="A41" s="41" t="s">
        <v>86</v>
      </c>
      <c r="B41" s="21">
        <v>620037</v>
      </c>
      <c r="C41" s="21">
        <v>602689</v>
      </c>
    </row>
    <row r="42" spans="1:4" ht="15.75" thickBot="1" x14ac:dyDescent="0.3">
      <c r="A42" s="27" t="s">
        <v>29</v>
      </c>
      <c r="B42" s="18">
        <f>SUM(B38:B41)</f>
        <v>7857368</v>
      </c>
      <c r="C42" s="18">
        <f>SUM(C38:C41)</f>
        <v>6538297</v>
      </c>
    </row>
    <row r="43" spans="1:4" ht="15.75" thickBot="1" x14ac:dyDescent="0.3">
      <c r="A43" s="5" t="s">
        <v>93</v>
      </c>
      <c r="B43" s="42">
        <f>B36+B42</f>
        <v>8904757</v>
      </c>
      <c r="C43" s="42">
        <f>C36+C42</f>
        <v>8639297</v>
      </c>
    </row>
    <row r="44" spans="1:4" ht="15.75" thickBot="1" x14ac:dyDescent="0.3">
      <c r="A44" s="2" t="s">
        <v>30</v>
      </c>
      <c r="B44" s="32"/>
      <c r="C44" s="32"/>
    </row>
    <row r="45" spans="1:4" x14ac:dyDescent="0.25">
      <c r="A45" s="35" t="s">
        <v>31</v>
      </c>
      <c r="B45" s="15">
        <v>233923</v>
      </c>
      <c r="C45" s="15">
        <v>233923</v>
      </c>
    </row>
    <row r="46" spans="1:4" ht="15.75" thickBot="1" x14ac:dyDescent="0.3">
      <c r="A46" s="35" t="s">
        <v>32</v>
      </c>
      <c r="B46" s="17">
        <v>949370</v>
      </c>
      <c r="C46" s="17">
        <v>1065540</v>
      </c>
    </row>
    <row r="47" spans="1:4" ht="15.75" thickBot="1" x14ac:dyDescent="0.3">
      <c r="A47" s="27" t="s">
        <v>33</v>
      </c>
      <c r="B47" s="18">
        <f>SUM(B45:B46)</f>
        <v>1183293</v>
      </c>
      <c r="C47" s="18">
        <f>SUM(C45:C46)</f>
        <v>1299463</v>
      </c>
    </row>
    <row r="48" spans="1:4" ht="15.75" thickBot="1" x14ac:dyDescent="0.3">
      <c r="A48" s="28"/>
      <c r="B48" s="39"/>
      <c r="C48" s="39"/>
      <c r="D48" s="11"/>
    </row>
    <row r="49" spans="1:3" ht="15.75" thickBot="1" x14ac:dyDescent="0.3">
      <c r="A49" s="31" t="s">
        <v>34</v>
      </c>
      <c r="B49" s="20">
        <f>B36+B42+B47</f>
        <v>10088050</v>
      </c>
      <c r="C49" s="20">
        <f>C36+C42+C47</f>
        <v>9938760</v>
      </c>
    </row>
    <row r="50" spans="1:3" ht="15.75" thickBot="1" x14ac:dyDescent="0.3">
      <c r="A50" s="31" t="s">
        <v>35</v>
      </c>
      <c r="B50" s="22">
        <v>10</v>
      </c>
      <c r="C50" s="23">
        <v>10</v>
      </c>
    </row>
    <row r="51" spans="1:3" ht="15.75" thickBot="1" x14ac:dyDescent="0.3">
      <c r="A51" s="31" t="s">
        <v>36</v>
      </c>
      <c r="B51" s="22">
        <v>57.67</v>
      </c>
      <c r="C51" s="23">
        <v>63.51</v>
      </c>
    </row>
    <row r="52" spans="1:3" x14ac:dyDescent="0.25">
      <c r="C52" s="43"/>
    </row>
    <row r="54" spans="1:3" x14ac:dyDescent="0.25">
      <c r="B54" s="6">
        <f>B27-B49</f>
        <v>0</v>
      </c>
      <c r="C54" s="6">
        <f>C27-C49</f>
        <v>0</v>
      </c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zoomScale="75" zoomScaleNormal="75" workbookViewId="0">
      <selection activeCell="E22" sqref="E22"/>
    </sheetView>
  </sheetViews>
  <sheetFormatPr defaultRowHeight="15" x14ac:dyDescent="0.25"/>
  <cols>
    <col min="1" max="1" width="67" customWidth="1"/>
    <col min="2" max="3" width="15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118</v>
      </c>
    </row>
    <row r="5" spans="1:3" x14ac:dyDescent="0.25">
      <c r="A5" s="88" t="s">
        <v>128</v>
      </c>
    </row>
    <row r="6" spans="1:3" ht="15.75" thickBot="1" x14ac:dyDescent="0.3">
      <c r="A6" s="7"/>
    </row>
    <row r="7" spans="1:3" x14ac:dyDescent="0.25">
      <c r="A7" s="2" t="s">
        <v>37</v>
      </c>
    </row>
    <row r="8" spans="1:3" x14ac:dyDescent="0.25">
      <c r="A8" s="8"/>
    </row>
    <row r="9" spans="1:3" ht="33.75" customHeight="1" x14ac:dyDescent="0.25">
      <c r="A9" s="148"/>
      <c r="B9" s="122" t="s">
        <v>129</v>
      </c>
      <c r="C9" s="122" t="s">
        <v>129</v>
      </c>
    </row>
    <row r="10" spans="1:3" x14ac:dyDescent="0.25">
      <c r="A10" s="149"/>
      <c r="B10" s="123" t="s">
        <v>119</v>
      </c>
      <c r="C10" s="123" t="s">
        <v>120</v>
      </c>
    </row>
    <row r="11" spans="1:3" x14ac:dyDescent="0.25">
      <c r="A11" s="124"/>
      <c r="B11" s="125"/>
      <c r="C11" s="126"/>
    </row>
    <row r="12" spans="1:3" x14ac:dyDescent="0.25">
      <c r="A12" s="127" t="s">
        <v>91</v>
      </c>
      <c r="B12" s="135">
        <v>684064</v>
      </c>
      <c r="C12" s="135">
        <v>509409</v>
      </c>
    </row>
    <row r="13" spans="1:3" ht="15.75" thickBot="1" x14ac:dyDescent="0.3">
      <c r="A13" s="127" t="s">
        <v>38</v>
      </c>
      <c r="B13" s="136">
        <v>0</v>
      </c>
      <c r="C13" s="136">
        <v>0</v>
      </c>
    </row>
    <row r="14" spans="1:3" ht="15.75" thickBot="1" x14ac:dyDescent="0.3">
      <c r="A14" s="128" t="s">
        <v>39</v>
      </c>
      <c r="B14" s="137">
        <f>B12-B13</f>
        <v>684064</v>
      </c>
      <c r="C14" s="137">
        <f>C12-C13</f>
        <v>509409</v>
      </c>
    </row>
    <row r="15" spans="1:3" ht="15.75" thickTop="1" x14ac:dyDescent="0.25">
      <c r="A15" s="129" t="s">
        <v>40</v>
      </c>
      <c r="B15" s="138">
        <v>-334075</v>
      </c>
      <c r="C15" s="138">
        <v>-352949</v>
      </c>
    </row>
    <row r="16" spans="1:3" x14ac:dyDescent="0.25">
      <c r="A16" s="130" t="s">
        <v>87</v>
      </c>
      <c r="B16" s="139">
        <v>3858</v>
      </c>
      <c r="C16" s="139">
        <v>12023</v>
      </c>
    </row>
    <row r="17" spans="1:3" x14ac:dyDescent="0.25">
      <c r="A17" s="127" t="s">
        <v>41</v>
      </c>
      <c r="B17" s="140">
        <v>126498</v>
      </c>
      <c r="C17" s="140">
        <v>0</v>
      </c>
    </row>
    <row r="18" spans="1:3" x14ac:dyDescent="0.25">
      <c r="A18" s="130" t="s">
        <v>42</v>
      </c>
      <c r="B18" s="135">
        <v>-596012</v>
      </c>
      <c r="C18" s="135">
        <v>-602532</v>
      </c>
    </row>
    <row r="19" spans="1:3" x14ac:dyDescent="0.25">
      <c r="A19" s="130" t="s">
        <v>130</v>
      </c>
      <c r="B19" s="135">
        <v>-480</v>
      </c>
      <c r="C19" s="135">
        <v>-103492</v>
      </c>
    </row>
    <row r="20" spans="1:3" ht="15.75" thickBot="1" x14ac:dyDescent="0.3">
      <c r="A20" s="131" t="s">
        <v>43</v>
      </c>
      <c r="B20" s="141">
        <f>B14+B15+B16+B17+B18+B19</f>
        <v>-116147</v>
      </c>
      <c r="C20" s="141">
        <f>C14+C15+C16+C17+C18+C19</f>
        <v>-537541</v>
      </c>
    </row>
    <row r="21" spans="1:3" ht="16.5" thickTop="1" thickBot="1" x14ac:dyDescent="0.3">
      <c r="A21" s="132" t="s">
        <v>88</v>
      </c>
      <c r="B21" s="141">
        <v>-23</v>
      </c>
      <c r="C21" s="141">
        <v>-92</v>
      </c>
    </row>
    <row r="22" spans="1:3" ht="15.75" thickTop="1" x14ac:dyDescent="0.25">
      <c r="A22" s="131" t="s">
        <v>89</v>
      </c>
      <c r="B22" s="142">
        <f>B20+B21</f>
        <v>-116170</v>
      </c>
      <c r="C22" s="142">
        <f>C20+C21</f>
        <v>-537633</v>
      </c>
    </row>
    <row r="23" spans="1:3" x14ac:dyDescent="0.25">
      <c r="A23" s="131" t="s">
        <v>44</v>
      </c>
      <c r="B23" s="143" t="s">
        <v>12</v>
      </c>
      <c r="C23" s="143" t="s">
        <v>12</v>
      </c>
    </row>
    <row r="24" spans="1:3" ht="15.75" thickBot="1" x14ac:dyDescent="0.3">
      <c r="A24" s="131" t="s">
        <v>90</v>
      </c>
      <c r="B24" s="144">
        <f>B22</f>
        <v>-116170</v>
      </c>
      <c r="C24" s="144">
        <f>C22</f>
        <v>-537633</v>
      </c>
    </row>
    <row r="25" spans="1:3" ht="15.75" thickTop="1" x14ac:dyDescent="0.25">
      <c r="A25" s="133" t="s">
        <v>81</v>
      </c>
      <c r="B25" s="145">
        <v>-5.87</v>
      </c>
      <c r="C25" s="145">
        <v>-27.04</v>
      </c>
    </row>
    <row r="26" spans="1:3" x14ac:dyDescent="0.25">
      <c r="A26" s="134"/>
      <c r="B26" s="146"/>
      <c r="C26" s="147"/>
    </row>
  </sheetData>
  <mergeCells count="1">
    <mergeCell ref="A9:A10"/>
  </mergeCells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4"/>
  <sheetViews>
    <sheetView topLeftCell="A25" zoomScale="75" zoomScaleNormal="75" workbookViewId="0">
      <selection activeCell="C64" sqref="C64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13" t="s">
        <v>45</v>
      </c>
    </row>
    <row r="3" spans="2:4" ht="18.75" x14ac:dyDescent="0.3">
      <c r="B3" s="14" t="s">
        <v>125</v>
      </c>
    </row>
    <row r="4" spans="2:4" x14ac:dyDescent="0.25">
      <c r="B4" t="s">
        <v>46</v>
      </c>
    </row>
    <row r="5" spans="2:4" ht="15.75" thickBot="1" x14ac:dyDescent="0.3">
      <c r="D5" s="9" t="s">
        <v>47</v>
      </c>
    </row>
    <row r="6" spans="2:4" ht="30" thickBot="1" x14ac:dyDescent="0.3">
      <c r="B6" s="45" t="s">
        <v>48</v>
      </c>
      <c r="C6" s="108" t="s">
        <v>127</v>
      </c>
      <c r="D6" s="109" t="s">
        <v>126</v>
      </c>
    </row>
    <row r="7" spans="2:4" ht="15.75" thickBot="1" x14ac:dyDescent="0.3">
      <c r="B7" s="46" t="s">
        <v>49</v>
      </c>
      <c r="C7" s="110"/>
      <c r="D7" s="111"/>
    </row>
    <row r="8" spans="2:4" x14ac:dyDescent="0.25">
      <c r="B8" s="92" t="s">
        <v>50</v>
      </c>
      <c r="C8" s="112">
        <f>SUM(C10:C14)</f>
        <v>706069</v>
      </c>
      <c r="D8" s="112">
        <f>SUM(D10:D14)</f>
        <v>730999</v>
      </c>
    </row>
    <row r="9" spans="2:4" x14ac:dyDescent="0.25">
      <c r="B9" s="56" t="s">
        <v>51</v>
      </c>
      <c r="C9" s="113"/>
      <c r="D9" s="114"/>
    </row>
    <row r="10" spans="2:4" x14ac:dyDescent="0.25">
      <c r="B10" s="89" t="s">
        <v>95</v>
      </c>
      <c r="C10" s="115">
        <v>598653</v>
      </c>
      <c r="D10" s="116">
        <v>465568</v>
      </c>
    </row>
    <row r="11" spans="2:4" x14ac:dyDescent="0.25">
      <c r="B11" s="89" t="s">
        <v>96</v>
      </c>
      <c r="C11" s="85"/>
      <c r="D11" s="93"/>
    </row>
    <row r="12" spans="2:4" x14ac:dyDescent="0.25">
      <c r="B12" s="89" t="s">
        <v>97</v>
      </c>
      <c r="C12" s="86">
        <v>105962</v>
      </c>
      <c r="D12" s="93">
        <v>99016</v>
      </c>
    </row>
    <row r="13" spans="2:4" x14ac:dyDescent="0.25">
      <c r="B13" s="89" t="s">
        <v>98</v>
      </c>
      <c r="C13" s="86"/>
      <c r="D13" s="94"/>
    </row>
    <row r="14" spans="2:4" x14ac:dyDescent="0.25">
      <c r="B14" s="89" t="s">
        <v>52</v>
      </c>
      <c r="C14" s="86">
        <v>1454</v>
      </c>
      <c r="D14" s="94">
        <v>166415</v>
      </c>
    </row>
    <row r="15" spans="2:4" x14ac:dyDescent="0.25">
      <c r="B15" s="59" t="s">
        <v>53</v>
      </c>
      <c r="C15" s="69">
        <f>SUM(C17:C22)</f>
        <v>470791</v>
      </c>
      <c r="D15" s="69">
        <f>SUM(D17:D22)</f>
        <v>528090</v>
      </c>
    </row>
    <row r="16" spans="2:4" x14ac:dyDescent="0.25">
      <c r="B16" s="56" t="s">
        <v>51</v>
      </c>
      <c r="C16" s="69"/>
      <c r="D16" s="73"/>
    </row>
    <row r="17" spans="2:4" x14ac:dyDescent="0.25">
      <c r="B17" s="89" t="s">
        <v>54</v>
      </c>
      <c r="C17" s="86">
        <v>253773</v>
      </c>
      <c r="D17" s="86">
        <v>216804</v>
      </c>
    </row>
    <row r="18" spans="2:4" x14ac:dyDescent="0.25">
      <c r="B18" s="89" t="s">
        <v>99</v>
      </c>
      <c r="C18" s="86"/>
      <c r="D18" s="86"/>
    </row>
    <row r="19" spans="2:4" x14ac:dyDescent="0.25">
      <c r="B19" s="89" t="s">
        <v>100</v>
      </c>
      <c r="C19" s="86">
        <v>84695</v>
      </c>
      <c r="D19" s="86">
        <v>98027</v>
      </c>
    </row>
    <row r="20" spans="2:4" x14ac:dyDescent="0.25">
      <c r="B20" s="89" t="s">
        <v>101</v>
      </c>
      <c r="C20" s="86"/>
      <c r="D20" s="86"/>
    </row>
    <row r="21" spans="2:4" x14ac:dyDescent="0.25">
      <c r="B21" s="89" t="s">
        <v>102</v>
      </c>
      <c r="C21" s="86">
        <v>112372</v>
      </c>
      <c r="D21" s="86">
        <v>27644</v>
      </c>
    </row>
    <row r="22" spans="2:4" ht="15.75" thickBot="1" x14ac:dyDescent="0.3">
      <c r="B22" s="90" t="s">
        <v>55</v>
      </c>
      <c r="C22" s="95">
        <v>19951</v>
      </c>
      <c r="D22" s="95">
        <v>185615</v>
      </c>
    </row>
    <row r="23" spans="2:4" ht="15.75" thickBot="1" x14ac:dyDescent="0.3">
      <c r="B23" s="48" t="s">
        <v>56</v>
      </c>
      <c r="C23" s="70">
        <f>C8-C15</f>
        <v>235278</v>
      </c>
      <c r="D23" s="91">
        <f>D8-D15</f>
        <v>202909</v>
      </c>
    </row>
    <row r="24" spans="2:4" ht="15.75" thickBot="1" x14ac:dyDescent="0.3">
      <c r="B24" s="50"/>
      <c r="C24" s="50"/>
      <c r="D24" s="51"/>
    </row>
    <row r="25" spans="2:4" ht="15.75" thickBot="1" x14ac:dyDescent="0.3">
      <c r="B25" s="46" t="s">
        <v>57</v>
      </c>
      <c r="C25" s="52"/>
      <c r="D25" s="53"/>
    </row>
    <row r="26" spans="2:4" x14ac:dyDescent="0.25">
      <c r="B26" s="54" t="s">
        <v>50</v>
      </c>
      <c r="C26" s="55"/>
      <c r="D26" s="75"/>
    </row>
    <row r="27" spans="2:4" x14ac:dyDescent="0.25">
      <c r="B27" s="56" t="s">
        <v>51</v>
      </c>
      <c r="C27" s="57"/>
      <c r="D27" s="71"/>
    </row>
    <row r="28" spans="2:4" x14ac:dyDescent="0.25">
      <c r="B28" s="56" t="s">
        <v>58</v>
      </c>
      <c r="C28" s="87"/>
      <c r="D28" s="71"/>
    </row>
    <row r="29" spans="2:4" x14ac:dyDescent="0.25">
      <c r="B29" s="56" t="s">
        <v>59</v>
      </c>
      <c r="C29" s="57"/>
      <c r="D29" s="71"/>
    </row>
    <row r="30" spans="2:4" x14ac:dyDescent="0.25">
      <c r="B30" s="56" t="s">
        <v>60</v>
      </c>
      <c r="C30" s="57"/>
      <c r="D30" s="71"/>
    </row>
    <row r="31" spans="2:4" ht="26.25" x14ac:dyDescent="0.25">
      <c r="B31" s="58" t="s">
        <v>103</v>
      </c>
      <c r="C31" s="57"/>
      <c r="D31" s="71"/>
    </row>
    <row r="32" spans="2:4" x14ac:dyDescent="0.25">
      <c r="B32" s="56" t="s">
        <v>104</v>
      </c>
      <c r="C32" s="57"/>
      <c r="D32" s="71"/>
    </row>
    <row r="33" spans="2:4" x14ac:dyDescent="0.25">
      <c r="B33" s="56" t="s">
        <v>105</v>
      </c>
      <c r="C33" s="57"/>
      <c r="D33" s="71"/>
    </row>
    <row r="34" spans="2:4" x14ac:dyDescent="0.25">
      <c r="B34" s="56" t="s">
        <v>106</v>
      </c>
      <c r="C34" s="57"/>
      <c r="D34" s="71"/>
    </row>
    <row r="35" spans="2:4" x14ac:dyDescent="0.25">
      <c r="B35" s="56" t="s">
        <v>107</v>
      </c>
      <c r="C35" s="57"/>
      <c r="D35" s="71"/>
    </row>
    <row r="36" spans="2:4" x14ac:dyDescent="0.25">
      <c r="B36" s="56" t="s">
        <v>108</v>
      </c>
      <c r="C36" s="57"/>
      <c r="D36" s="71"/>
    </row>
    <row r="37" spans="2:4" x14ac:dyDescent="0.25">
      <c r="B37" s="56" t="s">
        <v>52</v>
      </c>
      <c r="C37" s="57"/>
      <c r="D37" s="71"/>
    </row>
    <row r="38" spans="2:4" x14ac:dyDescent="0.25">
      <c r="B38" s="59" t="s">
        <v>53</v>
      </c>
      <c r="C38" s="57"/>
      <c r="D38" s="71"/>
    </row>
    <row r="39" spans="2:4" x14ac:dyDescent="0.25">
      <c r="B39" s="56" t="s">
        <v>51</v>
      </c>
      <c r="C39" s="57"/>
      <c r="D39" s="71"/>
    </row>
    <row r="40" spans="2:4" x14ac:dyDescent="0.25">
      <c r="B40" s="56" t="s">
        <v>62</v>
      </c>
      <c r="C40" s="87"/>
      <c r="D40" s="71"/>
    </row>
    <row r="41" spans="2:4" x14ac:dyDescent="0.25">
      <c r="B41" s="56" t="s">
        <v>63</v>
      </c>
      <c r="C41" s="57"/>
      <c r="D41" s="71"/>
    </row>
    <row r="42" spans="2:4" x14ac:dyDescent="0.25">
      <c r="B42" s="56" t="s">
        <v>64</v>
      </c>
      <c r="C42" s="57"/>
      <c r="D42" s="71"/>
    </row>
    <row r="43" spans="2:4" x14ac:dyDescent="0.25">
      <c r="B43" s="56" t="s">
        <v>109</v>
      </c>
      <c r="C43" s="57"/>
      <c r="D43" s="71"/>
    </row>
    <row r="44" spans="2:4" x14ac:dyDescent="0.25">
      <c r="B44" s="56" t="s">
        <v>110</v>
      </c>
      <c r="C44" s="57"/>
      <c r="D44" s="71"/>
    </row>
    <row r="45" spans="2:4" x14ac:dyDescent="0.25">
      <c r="B45" s="56" t="s">
        <v>111</v>
      </c>
      <c r="C45" s="57"/>
      <c r="D45" s="71"/>
    </row>
    <row r="46" spans="2:4" x14ac:dyDescent="0.25">
      <c r="B46" s="56" t="s">
        <v>112</v>
      </c>
      <c r="C46" s="57"/>
      <c r="D46" s="71"/>
    </row>
    <row r="47" spans="2:4" x14ac:dyDescent="0.25">
      <c r="B47" s="60" t="s">
        <v>61</v>
      </c>
      <c r="C47" s="57"/>
      <c r="D47" s="71"/>
    </row>
    <row r="48" spans="2:4" x14ac:dyDescent="0.25">
      <c r="B48" s="56" t="s">
        <v>113</v>
      </c>
      <c r="C48" s="57"/>
      <c r="D48" s="71"/>
    </row>
    <row r="49" spans="2:4" ht="15.75" thickBot="1" x14ac:dyDescent="0.3">
      <c r="B49" s="61" t="s">
        <v>55</v>
      </c>
      <c r="C49" s="62"/>
      <c r="D49" s="76"/>
    </row>
    <row r="50" spans="2:4" ht="15.75" thickBot="1" x14ac:dyDescent="0.3">
      <c r="B50" s="46" t="s">
        <v>65</v>
      </c>
      <c r="C50" s="47"/>
      <c r="D50" s="77"/>
    </row>
    <row r="51" spans="2:4" ht="16.5" thickBot="1" x14ac:dyDescent="0.3">
      <c r="B51" s="79"/>
      <c r="C51" s="78"/>
      <c r="D51" s="78"/>
    </row>
    <row r="52" spans="2:4" ht="15.75" thickBot="1" x14ac:dyDescent="0.3">
      <c r="B52" s="46" t="s">
        <v>66</v>
      </c>
      <c r="C52" s="64"/>
      <c r="D52" s="65"/>
    </row>
    <row r="53" spans="2:4" x14ac:dyDescent="0.25">
      <c r="B53" s="54" t="s">
        <v>50</v>
      </c>
      <c r="C53" s="98"/>
      <c r="D53" s="75"/>
    </row>
    <row r="54" spans="2:4" x14ac:dyDescent="0.25">
      <c r="B54" s="56" t="s">
        <v>51</v>
      </c>
      <c r="C54" s="80"/>
      <c r="D54" s="71"/>
    </row>
    <row r="55" spans="2:4" x14ac:dyDescent="0.25">
      <c r="B55" s="56" t="s">
        <v>67</v>
      </c>
      <c r="C55" s="80"/>
      <c r="D55" s="71"/>
    </row>
    <row r="56" spans="2:4" x14ac:dyDescent="0.25">
      <c r="B56" s="56" t="s">
        <v>68</v>
      </c>
      <c r="C56" s="80"/>
      <c r="D56" s="71"/>
    </row>
    <row r="57" spans="2:4" x14ac:dyDescent="0.25">
      <c r="B57" s="56" t="s">
        <v>69</v>
      </c>
      <c r="C57" s="80"/>
      <c r="D57" s="71"/>
    </row>
    <row r="58" spans="2:4" x14ac:dyDescent="0.25">
      <c r="B58" s="56" t="s">
        <v>52</v>
      </c>
      <c r="C58" s="80"/>
      <c r="D58" s="71"/>
    </row>
    <row r="59" spans="2:4" x14ac:dyDescent="0.25">
      <c r="B59" s="56" t="s">
        <v>53</v>
      </c>
      <c r="C59" s="80">
        <f>SUM(C61:C64)</f>
        <v>230986</v>
      </c>
      <c r="D59" s="80">
        <f>SUM(D61:D64)</f>
        <v>218981</v>
      </c>
    </row>
    <row r="60" spans="2:4" x14ac:dyDescent="0.25">
      <c r="B60" s="56" t="s">
        <v>51</v>
      </c>
      <c r="C60" s="80"/>
      <c r="D60" s="71"/>
    </row>
    <row r="61" spans="2:4" x14ac:dyDescent="0.25">
      <c r="B61" s="60" t="s">
        <v>70</v>
      </c>
      <c r="C61" s="86">
        <v>140000</v>
      </c>
      <c r="D61" s="100">
        <v>217375</v>
      </c>
    </row>
    <row r="62" spans="2:4" x14ac:dyDescent="0.25">
      <c r="B62" s="60" t="s">
        <v>71</v>
      </c>
      <c r="C62" s="85"/>
      <c r="D62" s="72"/>
    </row>
    <row r="63" spans="2:4" x14ac:dyDescent="0.25">
      <c r="B63" s="56" t="s">
        <v>72</v>
      </c>
      <c r="C63" s="86">
        <v>1098</v>
      </c>
      <c r="D63" s="71">
        <v>1606</v>
      </c>
    </row>
    <row r="64" spans="2:4" ht="15.75" thickBot="1" x14ac:dyDescent="0.3">
      <c r="B64" s="61" t="s">
        <v>55</v>
      </c>
      <c r="C64" s="99">
        <v>89888</v>
      </c>
      <c r="D64" s="74"/>
    </row>
    <row r="65" spans="2:4" ht="15.75" thickBot="1" x14ac:dyDescent="0.3">
      <c r="B65" s="46" t="s">
        <v>73</v>
      </c>
      <c r="C65" s="63">
        <f>C53-C59</f>
        <v>-230986</v>
      </c>
      <c r="D65" s="63">
        <f>D53-D59</f>
        <v>-218981</v>
      </c>
    </row>
    <row r="66" spans="2:4" ht="15.75" thickBot="1" x14ac:dyDescent="0.3">
      <c r="B66" s="11"/>
      <c r="C66" s="81"/>
      <c r="D66" s="82"/>
    </row>
    <row r="67" spans="2:4" ht="15.75" thickBot="1" x14ac:dyDescent="0.3">
      <c r="B67" s="66" t="s">
        <v>114</v>
      </c>
      <c r="C67" s="63"/>
      <c r="D67" s="49"/>
    </row>
    <row r="68" spans="2:4" ht="15.75" thickBot="1" x14ac:dyDescent="0.3">
      <c r="B68" s="11"/>
      <c r="C68" s="81"/>
      <c r="D68" s="83"/>
    </row>
    <row r="69" spans="2:4" ht="15.75" thickBot="1" x14ac:dyDescent="0.3">
      <c r="B69" s="67" t="s">
        <v>115</v>
      </c>
      <c r="C69" s="63">
        <f>C23+C50+C65</f>
        <v>4292</v>
      </c>
      <c r="D69" s="63">
        <f>D23+D50+D65</f>
        <v>-16072</v>
      </c>
    </row>
    <row r="70" spans="2:4" ht="15.75" thickBot="1" x14ac:dyDescent="0.3">
      <c r="B70" s="84"/>
      <c r="C70" s="81"/>
      <c r="D70" s="83"/>
    </row>
    <row r="71" spans="2:4" ht="15.75" thickBot="1" x14ac:dyDescent="0.3">
      <c r="B71" s="68" t="s">
        <v>116</v>
      </c>
      <c r="C71" s="97">
        <v>58649</v>
      </c>
      <c r="D71" s="96">
        <v>22260</v>
      </c>
    </row>
    <row r="72" spans="2:4" ht="15.75" thickBot="1" x14ac:dyDescent="0.3">
      <c r="B72" s="11"/>
      <c r="C72" s="81"/>
      <c r="D72" s="83"/>
    </row>
    <row r="73" spans="2:4" ht="15.75" thickBot="1" x14ac:dyDescent="0.3">
      <c r="B73" s="46" t="s">
        <v>117</v>
      </c>
      <c r="C73" s="63">
        <f>C69+C71</f>
        <v>62941</v>
      </c>
      <c r="D73" s="63">
        <f>D71+D69</f>
        <v>6188</v>
      </c>
    </row>
    <row r="74" spans="2:4" x14ac:dyDescent="0.25">
      <c r="C74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workbookViewId="0">
      <selection activeCell="F23" sqref="F23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4" t="s">
        <v>74</v>
      </c>
    </row>
    <row r="4" spans="2:5" x14ac:dyDescent="0.25">
      <c r="B4" s="1"/>
    </row>
    <row r="5" spans="2:5" x14ac:dyDescent="0.25">
      <c r="B5" s="4" t="s">
        <v>75</v>
      </c>
    </row>
    <row r="6" spans="2:5" x14ac:dyDescent="0.25">
      <c r="B6" s="4" t="s">
        <v>122</v>
      </c>
    </row>
    <row r="7" spans="2:5" x14ac:dyDescent="0.25">
      <c r="B7" s="2" t="s">
        <v>37</v>
      </c>
    </row>
    <row r="8" spans="2:5" ht="51" x14ac:dyDescent="0.25">
      <c r="B8" s="10"/>
      <c r="C8" s="12" t="s">
        <v>76</v>
      </c>
      <c r="D8" s="12" t="s">
        <v>77</v>
      </c>
      <c r="E8" s="12" t="s">
        <v>33</v>
      </c>
    </row>
    <row r="9" spans="2:5" x14ac:dyDescent="0.25">
      <c r="B9" s="150" t="s">
        <v>123</v>
      </c>
      <c r="C9" s="151"/>
      <c r="D9" s="151"/>
      <c r="E9" s="152"/>
    </row>
    <row r="10" spans="2:5" x14ac:dyDescent="0.25">
      <c r="B10" s="105" t="s">
        <v>78</v>
      </c>
      <c r="C10" s="117">
        <v>233923</v>
      </c>
      <c r="D10" s="118">
        <v>1065540</v>
      </c>
      <c r="E10" s="119">
        <f>SUM(C10:D10)</f>
        <v>1299463</v>
      </c>
    </row>
    <row r="11" spans="2:5" x14ac:dyDescent="0.25">
      <c r="B11" s="106" t="s">
        <v>79</v>
      </c>
      <c r="C11" s="120"/>
      <c r="D11" s="121">
        <v>-116170</v>
      </c>
      <c r="E11" s="119">
        <f>SUM(C11:D11)</f>
        <v>-116170</v>
      </c>
    </row>
    <row r="12" spans="2:5" x14ac:dyDescent="0.25">
      <c r="B12" s="107" t="s">
        <v>80</v>
      </c>
      <c r="C12" s="117">
        <f>SUM(C10:C11)</f>
        <v>233923</v>
      </c>
      <c r="D12" s="118">
        <f>SUM(D10:D11)</f>
        <v>949370</v>
      </c>
      <c r="E12" s="119">
        <f>SUM(E10:E11)</f>
        <v>1183293</v>
      </c>
    </row>
    <row r="13" spans="2:5" x14ac:dyDescent="0.25">
      <c r="B13" s="153" t="s">
        <v>124</v>
      </c>
      <c r="C13" s="154"/>
      <c r="D13" s="154"/>
      <c r="E13" s="155"/>
    </row>
    <row r="14" spans="2:5" x14ac:dyDescent="0.25">
      <c r="B14" s="105" t="s">
        <v>78</v>
      </c>
      <c r="C14" s="117">
        <v>233923</v>
      </c>
      <c r="D14" s="118">
        <v>1145698</v>
      </c>
      <c r="E14" s="119">
        <f>SUM(C14:D14)</f>
        <v>1379621</v>
      </c>
    </row>
    <row r="15" spans="2:5" x14ac:dyDescent="0.25">
      <c r="B15" s="106" t="s">
        <v>79</v>
      </c>
      <c r="C15" s="120"/>
      <c r="D15" s="121">
        <v>-537633</v>
      </c>
      <c r="E15" s="119">
        <f>SUM(C15:D15)</f>
        <v>-537633</v>
      </c>
    </row>
    <row r="16" spans="2:5" x14ac:dyDescent="0.25">
      <c r="B16" s="107" t="s">
        <v>80</v>
      </c>
      <c r="C16" s="117">
        <f>SUM(C14:C15)</f>
        <v>233923</v>
      </c>
      <c r="D16" s="118">
        <f>SUM(D14:D15)</f>
        <v>608065</v>
      </c>
      <c r="E16" s="119">
        <f>SUM(E14:E15)</f>
        <v>841988</v>
      </c>
    </row>
  </sheetData>
  <mergeCells count="2">
    <mergeCell ref="B9:E9"/>
    <mergeCell ref="B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cp:lastPrinted>2019-07-10T09:32:48Z</cp:lastPrinted>
  <dcterms:created xsi:type="dcterms:W3CDTF">2014-04-28T08:33:53Z</dcterms:created>
  <dcterms:modified xsi:type="dcterms:W3CDTF">2019-10-15T06:19:37Z</dcterms:modified>
</cp:coreProperties>
</file>