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FS1_rus" sheetId="1" r:id="rId1"/>
    <sheet name="FS2_rus" sheetId="2" r:id="rId2"/>
  </sheets>
  <definedNames>
    <definedName name="_xlnm.Print_Area" localSheetId="0">FS1_rus!$A$1:$C$57</definedName>
    <definedName name="_xlnm.Print_Area" localSheetId="1">FS2_rus!$A$1:$C$57</definedName>
  </definedNames>
  <calcPr calcId="145621"/>
</workbook>
</file>

<file path=xl/calcChain.xml><?xml version="1.0" encoding="utf-8"?>
<calcChain xmlns="http://schemas.openxmlformats.org/spreadsheetml/2006/main">
  <c r="B20" i="2" l="1"/>
  <c r="B19" i="1" l="1"/>
  <c r="C64" i="2" l="1"/>
  <c r="C65" i="2" s="1"/>
  <c r="B50" i="2" s="1"/>
  <c r="B68" i="2"/>
  <c r="B69" i="2" s="1"/>
  <c r="B64" i="2"/>
  <c r="B65" i="2" s="1"/>
  <c r="B70" i="2" l="1"/>
  <c r="B71" i="2" s="1"/>
  <c r="C42" i="2" l="1"/>
  <c r="B42" i="2"/>
  <c r="C16" i="2"/>
  <c r="C20" i="2" s="1"/>
  <c r="C26" i="2" s="1"/>
  <c r="C29" i="2" s="1"/>
  <c r="B16" i="2"/>
  <c r="B26" i="2" s="1"/>
  <c r="B29" i="2" s="1"/>
  <c r="B32" i="2" s="1"/>
  <c r="C42" i="1"/>
  <c r="B42" i="1"/>
  <c r="C33" i="1"/>
  <c r="C19" i="1"/>
  <c r="C32" i="2" l="1"/>
  <c r="C45" i="2" s="1"/>
  <c r="B45" i="2"/>
  <c r="C47" i="2"/>
  <c r="B47" i="2"/>
  <c r="C45" i="1"/>
  <c r="B33" i="1"/>
  <c r="B45" i="1" s="1"/>
</calcChain>
</file>

<file path=xl/sharedStrings.xml><?xml version="1.0" encoding="utf-8"?>
<sst xmlns="http://schemas.openxmlformats.org/spreadsheetml/2006/main" count="84" uniqueCount="73">
  <si>
    <t xml:space="preserve">(в тысячах тенге) 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</si>
  <si>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</si>
  <si>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</si>
  <si>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</si>
  <si>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</si>
  <si>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</si>
  <si>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</si>
  <si>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</si>
  <si>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</si>
  <si>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</si>
  <si>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</si>
  <si>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</si>
  <si>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</si>
  <si>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</si>
  <si>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</si>
  <si>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</si>
  <si>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</si>
  <si>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</si>
  <si>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</si>
  <si>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</si>
  <si>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</si>
  <si>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</si>
  <si>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</si>
  <si>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</si>
  <si>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</si>
  <si>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</si>
  <si>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</si>
  <si>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</si>
  <si>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</si>
  <si>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</si>
  <si>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</si>
  <si>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</si>
  <si>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</si>
  <si>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</si>
  <si>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</si>
  <si>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</si>
  <si>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</si>
  <si>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</si>
  <si>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</si>
  <si>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</si>
  <si>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</si>
  <si>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</si>
  <si>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</si>
  <si>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</si>
  <si>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</si>
  <si>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</si>
  <si>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</si>
  <si>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Основные средства и нематериальные активы</t>
  </si>
  <si>
    <t>Прочие фонды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</si>
  <si>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</si>
  <si>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</si>
  <si>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</si>
  <si>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</si>
  <si>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</si>
  <si>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</si>
  <si>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</si>
  <si>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</si>
  <si>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</si>
  <si>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</si>
  <si>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</si>
  <si>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</si>
  <si>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___________________________</t>
  </si>
  <si>
    <t>Средства кредитных учреждений и финансовых институтов</t>
  </si>
  <si>
    <t>Займы банков и  финансовых институтов</t>
  </si>
  <si>
    <t>31 декабря 2013г.</t>
  </si>
  <si>
    <t>(неаудированные данные)</t>
  </si>
  <si>
    <t>(аудированные данные)</t>
  </si>
  <si>
    <t>Формирование резерва под обесценение кредитного портфеля</t>
  </si>
  <si>
    <t>30 сентября 2014г.</t>
  </si>
  <si>
    <t>Промежуточный сокращенный отчет о финансовом положении по состоянию 
на 30 сентября 2014 года</t>
  </si>
  <si>
    <t>30 сентября 2014 года</t>
  </si>
  <si>
    <t>30 сентября 2013 года</t>
  </si>
  <si>
    <t xml:space="preserve">Промежуточный сокращенный отчет о прибыли и убытке и прочей совокупной прибыли за период, закончившийся 30 сентября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</si>
</sst>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3" applyFont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5" fillId="0" borderId="0" xfId="3" applyFont="1" applyAlignment="1">
      <alignment vertical="top"/>
    </xf>
    <xf numFmtId="0" fontId="15" fillId="0" borderId="0" xfId="1" applyFont="1"/>
    <xf numFmtId="0" fontId="15" fillId="0" borderId="0" xfId="3" applyFont="1"/>
    <xf numFmtId="0" fontId="13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164" fontId="15" fillId="0" borderId="0" xfId="4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164" fontId="13" fillId="0" borderId="0" xfId="4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5" fillId="0" borderId="0" xfId="1" applyFont="1" applyBorder="1"/>
    <xf numFmtId="0" fontId="15" fillId="0" borderId="1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8" fillId="0" borderId="0" xfId="7" applyNumberFormat="1" applyFont="1" applyFill="1"/>
    <xf numFmtId="0" fontId="15" fillId="0" borderId="0" xfId="1" applyFont="1" applyFill="1" applyBorder="1"/>
    <xf numFmtId="0" fontId="15" fillId="0" borderId="0" xfId="1" applyFont="1" applyFill="1"/>
    <xf numFmtId="164" fontId="15" fillId="0" borderId="0" xfId="4" applyNumberFormat="1" applyFont="1" applyFill="1"/>
    <xf numFmtId="14" fontId="20" fillId="0" borderId="0" xfId="1" applyNumberFormat="1" applyFont="1" applyAlignment="1">
      <alignment horizontal="left" wrapText="1"/>
    </xf>
    <xf numFmtId="0" fontId="20" fillId="0" borderId="0" xfId="3" applyFont="1"/>
    <xf numFmtId="0" fontId="20" fillId="0" borderId="0" xfId="1" applyFont="1" applyAlignment="1">
      <alignment wrapText="1"/>
    </xf>
    <xf numFmtId="14" fontId="20" fillId="0" borderId="0" xfId="1" applyNumberFormat="1" applyFont="1" applyAlignment="1">
      <alignment wrapText="1"/>
    </xf>
    <xf numFmtId="0" fontId="20" fillId="0" borderId="0" xfId="1" applyFont="1"/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21" fillId="0" borderId="0" xfId="1" applyFont="1" applyFill="1"/>
    <xf numFmtId="165" fontId="14" fillId="0" borderId="0" xfId="7" applyNumberFormat="1" applyFont="1" applyFill="1"/>
    <xf numFmtId="165" fontId="15" fillId="0" borderId="0" xfId="7" applyNumberFormat="1" applyFont="1" applyAlignment="1">
      <alignment vertical="top"/>
    </xf>
    <xf numFmtId="165" fontId="13" fillId="0" borderId="0" xfId="7" applyNumberFormat="1" applyFont="1" applyAlignment="1">
      <alignment vertical="top"/>
    </xf>
    <xf numFmtId="0" fontId="13" fillId="0" borderId="0" xfId="3" applyFont="1" applyAlignment="1">
      <alignment vertical="top"/>
    </xf>
    <xf numFmtId="0" fontId="15" fillId="0" borderId="3" xfId="1" applyFont="1" applyFill="1" applyBorder="1" applyAlignment="1">
      <alignment vertical="top"/>
    </xf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13" fillId="0" borderId="2" xfId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164" fontId="13" fillId="0" borderId="0" xfId="3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164" fontId="15" fillId="0" borderId="0" xfId="4" applyNumberFormat="1" applyFont="1" applyFill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164" fontId="13" fillId="0" borderId="0" xfId="4" applyNumberFormat="1" applyFont="1" applyFill="1" applyAlignment="1">
      <alignment horizontal="center" vertical="top"/>
    </xf>
    <xf numFmtId="10" fontId="15" fillId="0" borderId="0" xfId="3" applyNumberFormat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165" fontId="18" fillId="0" borderId="0" xfId="7" applyNumberFormat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4" fontId="19" fillId="0" borderId="0" xfId="4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0" fillId="0" borderId="0" xfId="7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4" fontId="16" fillId="0" borderId="0" xfId="0" applyNumberFormat="1" applyFont="1" applyAlignment="1">
      <alignment vertical="top"/>
    </xf>
    <xf numFmtId="164" fontId="13" fillId="0" borderId="2" xfId="4" applyNumberFormat="1" applyFont="1" applyFill="1" applyBorder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164" fontId="13" fillId="0" borderId="0" xfId="1" applyNumberFormat="1" applyFont="1" applyFill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164" fontId="15" fillId="0" borderId="0" xfId="8" applyNumberFormat="1" applyFont="1" applyFill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4" fontId="8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</cellXfs>
  <cellStyles count="9">
    <cellStyle name="Обычный" xfId="0" builtinId="0"/>
    <cellStyle name="Обычный 2" xfId="3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 2 4" xfId="8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409575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7"/>
  <sheetViews>
    <sheetView tabSelected="1" zoomScale="110" zoomScaleNormal="110" workbookViewId="0">
      <selection activeCell="I14" sqref="I14"/>
    </sheetView>
  </sheetViews>
  <sheetFormatPr defaultRowHeight="12" x14ac:dyDescent="0.2"/>
  <cols>
    <col min="1" max="1" width="53" style="2" customWidth="1"/>
    <col min="2" max="2" width="18.5703125" style="7" customWidth="1"/>
    <col min="3" max="3" width="18.42578125" style="7" customWidth="1"/>
    <col min="4" max="4" width="12.570312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8" customFormat="1" ht="33" customHeight="1" x14ac:dyDescent="0.25">
      <c r="A3" s="122" t="s">
        <v>69</v>
      </c>
      <c r="B3" s="123"/>
      <c r="C3" s="123"/>
    </row>
    <row r="4" spans="1:12" s="8" customFormat="1" ht="15" x14ac:dyDescent="0.25">
      <c r="A4" s="110"/>
      <c r="B4" s="111"/>
      <c r="C4" s="111"/>
    </row>
    <row r="5" spans="1:12" s="8" customFormat="1" ht="15" x14ac:dyDescent="0.25">
      <c r="A5" s="9"/>
      <c r="B5" s="73"/>
      <c r="C5" s="73"/>
    </row>
    <row r="6" spans="1:12" s="10" customFormat="1" ht="15" x14ac:dyDescent="0.25">
      <c r="A6" s="120" t="s">
        <v>0</v>
      </c>
      <c r="B6" s="115" t="s">
        <v>68</v>
      </c>
      <c r="C6" s="116" t="s">
        <v>64</v>
      </c>
    </row>
    <row r="7" spans="1:12" s="10" customFormat="1" ht="28.5" x14ac:dyDescent="0.25">
      <c r="A7" s="121"/>
      <c r="B7" s="117" t="s">
        <v>65</v>
      </c>
      <c r="C7" s="117" t="s">
        <v>66</v>
      </c>
    </row>
    <row r="8" spans="1:12" s="10" customFormat="1" ht="13.5" customHeight="1" x14ac:dyDescent="0.25">
      <c r="A8" s="109"/>
      <c r="B8" s="74"/>
      <c r="C8" s="74"/>
    </row>
    <row r="9" spans="1:12" s="16" customFormat="1" ht="12.75" x14ac:dyDescent="0.25">
      <c r="A9" s="15" t="s">
        <v>1</v>
      </c>
      <c r="B9" s="20"/>
      <c r="C9" s="20"/>
    </row>
    <row r="10" spans="1:12" s="16" customFormat="1" ht="12.75" x14ac:dyDescent="0.25">
      <c r="A10" s="17" t="s">
        <v>2</v>
      </c>
      <c r="B10" s="114">
        <v>32148677</v>
      </c>
      <c r="C10" s="18">
        <v>29973311</v>
      </c>
      <c r="D10" s="114"/>
      <c r="E10" s="20"/>
      <c r="F10" s="20"/>
      <c r="G10" s="20"/>
      <c r="H10" s="20"/>
      <c r="I10" s="20"/>
      <c r="J10" s="20"/>
    </row>
    <row r="11" spans="1:12" s="16" customFormat="1" ht="12.75" x14ac:dyDescent="0.25">
      <c r="A11" s="17" t="s">
        <v>3</v>
      </c>
      <c r="B11" s="114">
        <v>1023364</v>
      </c>
      <c r="C11" s="18">
        <v>470298</v>
      </c>
      <c r="D11" s="114"/>
    </row>
    <row r="12" spans="1:12" s="16" customFormat="1" ht="12.75" hidden="1" x14ac:dyDescent="0.25">
      <c r="A12" s="17" t="s">
        <v>5</v>
      </c>
      <c r="B12" s="114">
        <v>0</v>
      </c>
      <c r="C12" s="18">
        <v>0</v>
      </c>
      <c r="D12" s="114"/>
    </row>
    <row r="13" spans="1:12" s="16" customFormat="1" ht="12.75" x14ac:dyDescent="0.25">
      <c r="A13" s="17" t="s">
        <v>4</v>
      </c>
      <c r="B13" s="114">
        <v>281087545</v>
      </c>
      <c r="C13" s="18">
        <v>143246719</v>
      </c>
      <c r="D13" s="114"/>
    </row>
    <row r="14" spans="1:12" s="16" customFormat="1" ht="12.75" x14ac:dyDescent="0.25">
      <c r="A14" s="17" t="s">
        <v>46</v>
      </c>
      <c r="B14" s="114">
        <v>47151093</v>
      </c>
      <c r="C14" s="18">
        <v>46110289</v>
      </c>
      <c r="D14" s="114"/>
      <c r="E14" s="71"/>
      <c r="F14" s="71"/>
      <c r="G14" s="71"/>
      <c r="H14" s="71"/>
      <c r="I14" s="71"/>
      <c r="J14" s="71"/>
      <c r="K14" s="71"/>
      <c r="L14" s="71"/>
    </row>
    <row r="15" spans="1:12" s="16" customFormat="1" ht="12.75" x14ac:dyDescent="0.25">
      <c r="A15" s="17" t="s">
        <v>47</v>
      </c>
      <c r="B15" s="114">
        <v>2887784</v>
      </c>
      <c r="C15" s="18">
        <v>2269292</v>
      </c>
      <c r="D15" s="114"/>
    </row>
    <row r="16" spans="1:12" s="16" customFormat="1" ht="12.95" customHeight="1" x14ac:dyDescent="0.25">
      <c r="A16" s="17" t="s">
        <v>6</v>
      </c>
      <c r="B16" s="114">
        <v>1030183</v>
      </c>
      <c r="C16" s="18">
        <v>703570</v>
      </c>
      <c r="D16" s="114"/>
    </row>
    <row r="17" spans="1:5" s="16" customFormat="1" ht="12.75" x14ac:dyDescent="0.25">
      <c r="A17" s="19"/>
      <c r="C17" s="20"/>
      <c r="D17" s="114"/>
    </row>
    <row r="18" spans="1:5" s="16" customFormat="1" ht="12.75" x14ac:dyDescent="0.25">
      <c r="A18" s="21"/>
      <c r="B18" s="22"/>
      <c r="C18" s="22"/>
      <c r="D18" s="114"/>
    </row>
    <row r="19" spans="1:5" s="16" customFormat="1" ht="12.75" x14ac:dyDescent="0.25">
      <c r="A19" s="23" t="s">
        <v>7</v>
      </c>
      <c r="B19" s="24">
        <f>SUM(B10:B16)</f>
        <v>365328646</v>
      </c>
      <c r="C19" s="24">
        <f>SUM(C10:C16)</f>
        <v>222773479</v>
      </c>
      <c r="D19" s="114"/>
      <c r="E19" s="76"/>
    </row>
    <row r="20" spans="1:5" s="16" customFormat="1" ht="13.5" thickBot="1" x14ac:dyDescent="0.3">
      <c r="A20" s="25"/>
      <c r="B20" s="26"/>
      <c r="C20" s="26"/>
    </row>
    <row r="21" spans="1:5" s="16" customFormat="1" ht="12.75" x14ac:dyDescent="0.25">
      <c r="A21" s="27"/>
      <c r="B21" s="20"/>
      <c r="C21" s="20"/>
    </row>
    <row r="22" spans="1:5" s="16" customFormat="1" ht="12.75" x14ac:dyDescent="0.25">
      <c r="A22" s="15" t="s">
        <v>8</v>
      </c>
      <c r="B22" s="18"/>
      <c r="C22" s="18"/>
    </row>
    <row r="23" spans="1:5" s="16" customFormat="1" ht="12.75" x14ac:dyDescent="0.25">
      <c r="A23" s="17" t="s">
        <v>9</v>
      </c>
      <c r="B23" s="114">
        <v>308114852</v>
      </c>
      <c r="C23" s="18">
        <v>193921414</v>
      </c>
      <c r="D23" s="114"/>
    </row>
    <row r="24" spans="1:5" s="16" customFormat="1" ht="12.75" x14ac:dyDescent="0.25">
      <c r="A24" s="17" t="s">
        <v>62</v>
      </c>
      <c r="B24" s="114">
        <v>1029068</v>
      </c>
      <c r="C24" s="18">
        <v>40</v>
      </c>
      <c r="D24" s="114"/>
    </row>
    <row r="25" spans="1:5" s="16" customFormat="1" ht="12.75" x14ac:dyDescent="0.25">
      <c r="A25" s="17" t="s">
        <v>63</v>
      </c>
      <c r="B25" s="114">
        <v>2018111</v>
      </c>
      <c r="C25" s="18">
        <v>0</v>
      </c>
      <c r="D25" s="114"/>
    </row>
    <row r="26" spans="1:5" s="16" customFormat="1" ht="12.75" x14ac:dyDescent="0.25">
      <c r="A26" s="17" t="s">
        <v>57</v>
      </c>
      <c r="B26" s="114">
        <v>9822647</v>
      </c>
      <c r="C26" s="18">
        <v>7055362</v>
      </c>
      <c r="D26" s="114"/>
    </row>
    <row r="27" spans="1:5" s="16" customFormat="1" ht="12.75" x14ac:dyDescent="0.25">
      <c r="A27" s="17" t="s">
        <v>58</v>
      </c>
      <c r="B27" s="114">
        <v>5154392</v>
      </c>
      <c r="C27" s="18">
        <v>5036377</v>
      </c>
      <c r="D27" s="114"/>
    </row>
    <row r="28" spans="1:5" s="16" customFormat="1" ht="12.75" hidden="1" x14ac:dyDescent="0.25">
      <c r="A28" s="17" t="s">
        <v>11</v>
      </c>
      <c r="B28" s="114">
        <v>0</v>
      </c>
      <c r="C28" s="18">
        <v>0</v>
      </c>
      <c r="D28" s="114"/>
    </row>
    <row r="29" spans="1:5" s="16" customFormat="1" ht="12.75" x14ac:dyDescent="0.25">
      <c r="A29" s="17" t="s">
        <v>10</v>
      </c>
      <c r="B29" s="114">
        <v>162714</v>
      </c>
      <c r="C29" s="18">
        <v>92714</v>
      </c>
      <c r="D29" s="114"/>
    </row>
    <row r="30" spans="1:5" s="16" customFormat="1" ht="12.75" x14ac:dyDescent="0.25">
      <c r="A30" s="17" t="s">
        <v>12</v>
      </c>
      <c r="B30" s="114">
        <v>1111418</v>
      </c>
      <c r="C30" s="18">
        <v>316599</v>
      </c>
      <c r="D30" s="114"/>
      <c r="E30" s="77"/>
    </row>
    <row r="31" spans="1:5" s="16" customFormat="1" ht="12.75" x14ac:dyDescent="0.25">
      <c r="A31" s="19"/>
      <c r="B31" s="20"/>
      <c r="C31" s="20"/>
    </row>
    <row r="32" spans="1:5" s="16" customFormat="1" ht="12.75" x14ac:dyDescent="0.25">
      <c r="A32" s="21"/>
      <c r="B32" s="22"/>
      <c r="C32" s="22"/>
    </row>
    <row r="33" spans="1:4" s="28" customFormat="1" ht="12.75" x14ac:dyDescent="0.25">
      <c r="A33" s="23" t="s">
        <v>13</v>
      </c>
      <c r="B33" s="24">
        <f>SUM(B23:B30)</f>
        <v>327413202</v>
      </c>
      <c r="C33" s="24">
        <f>SUM(C23:C30)</f>
        <v>206422506</v>
      </c>
    </row>
    <row r="34" spans="1:4" s="16" customFormat="1" ht="13.5" thickBot="1" x14ac:dyDescent="0.3">
      <c r="A34" s="25"/>
      <c r="B34" s="26"/>
      <c r="C34" s="26"/>
    </row>
    <row r="35" spans="1:4" s="16" customFormat="1" ht="12.75" x14ac:dyDescent="0.25">
      <c r="A35" s="27"/>
      <c r="B35" s="20"/>
      <c r="C35" s="20"/>
    </row>
    <row r="36" spans="1:4" s="16" customFormat="1" ht="12.75" x14ac:dyDescent="0.25">
      <c r="A36" s="15" t="s">
        <v>14</v>
      </c>
      <c r="B36" s="20"/>
      <c r="C36" s="20"/>
    </row>
    <row r="37" spans="1:4" s="16" customFormat="1" ht="12.75" x14ac:dyDescent="0.25">
      <c r="A37" s="17" t="s">
        <v>15</v>
      </c>
      <c r="B37" s="114">
        <v>34500000</v>
      </c>
      <c r="C37" s="18">
        <v>14500000</v>
      </c>
    </row>
    <row r="38" spans="1:4" s="16" customFormat="1" ht="12.75" x14ac:dyDescent="0.25">
      <c r="A38" s="17" t="s">
        <v>48</v>
      </c>
      <c r="B38" s="114">
        <v>226134</v>
      </c>
      <c r="C38" s="18">
        <v>257281</v>
      </c>
    </row>
    <row r="39" spans="1:4" s="16" customFormat="1" ht="12.75" x14ac:dyDescent="0.25">
      <c r="A39" s="19" t="s">
        <v>16</v>
      </c>
      <c r="B39" s="114">
        <v>3189310</v>
      </c>
      <c r="C39" s="18">
        <v>1593692</v>
      </c>
    </row>
    <row r="40" spans="1:4" s="16" customFormat="1" ht="12.75" x14ac:dyDescent="0.25">
      <c r="A40" s="19"/>
      <c r="B40" s="20"/>
      <c r="C40" s="20"/>
    </row>
    <row r="41" spans="1:4" s="16" customFormat="1" ht="12.75" x14ac:dyDescent="0.25">
      <c r="A41" s="29"/>
      <c r="B41" s="22"/>
      <c r="C41" s="22"/>
    </row>
    <row r="42" spans="1:4" s="28" customFormat="1" ht="12.75" x14ac:dyDescent="0.25">
      <c r="A42" s="23" t="s">
        <v>17</v>
      </c>
      <c r="B42" s="24">
        <f>SUM(B37:B39)</f>
        <v>37915444</v>
      </c>
      <c r="C42" s="24">
        <f>SUM(C37:C39)</f>
        <v>16350973</v>
      </c>
    </row>
    <row r="43" spans="1:4" s="16" customFormat="1" ht="13.5" thickBot="1" x14ac:dyDescent="0.3">
      <c r="A43" s="25"/>
      <c r="B43" s="26"/>
      <c r="C43" s="26"/>
    </row>
    <row r="44" spans="1:4" s="16" customFormat="1" ht="12.75" x14ac:dyDescent="0.25">
      <c r="A44" s="30"/>
      <c r="B44" s="31"/>
      <c r="C44" s="31"/>
    </row>
    <row r="45" spans="1:4" s="28" customFormat="1" ht="12.75" x14ac:dyDescent="0.25">
      <c r="A45" s="23" t="s">
        <v>18</v>
      </c>
      <c r="B45" s="24">
        <f>B42+B33</f>
        <v>365328646</v>
      </c>
      <c r="C45" s="24">
        <f>C42+C33</f>
        <v>222773479</v>
      </c>
      <c r="D45" s="105"/>
    </row>
    <row r="46" spans="1:4" s="16" customFormat="1" ht="13.5" thickBot="1" x14ac:dyDescent="0.3">
      <c r="A46" s="25"/>
      <c r="B46" s="26"/>
      <c r="C46" s="26"/>
    </row>
    <row r="47" spans="1:4" ht="4.5" hidden="1" customHeight="1" x14ac:dyDescent="0.2">
      <c r="A47" s="3"/>
    </row>
    <row r="48" spans="1:4" s="63" customFormat="1" ht="12.75" hidden="1" x14ac:dyDescent="0.2">
      <c r="A48" s="61" t="s">
        <v>43</v>
      </c>
      <c r="B48" s="65">
        <v>10872</v>
      </c>
      <c r="C48" s="65">
        <v>10844</v>
      </c>
    </row>
    <row r="49" spans="1:3" s="63" customFormat="1" ht="12.75" hidden="1" x14ac:dyDescent="0.2">
      <c r="A49" s="61" t="s">
        <v>44</v>
      </c>
      <c r="B49" s="65">
        <v>10000</v>
      </c>
      <c r="C49" s="65">
        <v>0</v>
      </c>
    </row>
    <row r="50" spans="1:3" s="63" customFormat="1" ht="4.5" hidden="1" customHeight="1" thickBot="1" x14ac:dyDescent="0.25">
      <c r="A50" s="25"/>
      <c r="B50" s="26"/>
      <c r="C50" s="26"/>
    </row>
    <row r="51" spans="1:3" s="63" customFormat="1" ht="12.75" x14ac:dyDescent="0.2">
      <c r="A51" s="64"/>
      <c r="B51" s="62"/>
      <c r="C51" s="62"/>
    </row>
    <row r="52" spans="1:3" s="63" customFormat="1" ht="12.75" x14ac:dyDescent="0.2">
      <c r="A52" s="64"/>
      <c r="B52" s="62"/>
      <c r="C52" s="62"/>
    </row>
    <row r="53" spans="1:3" s="63" customFormat="1" ht="12.75" x14ac:dyDescent="0.2">
      <c r="A53" s="64"/>
      <c r="B53" s="62"/>
      <c r="C53" s="62"/>
    </row>
    <row r="54" spans="1:3" s="11" customFormat="1" ht="15" x14ac:dyDescent="0.25">
      <c r="A54" s="11" t="s">
        <v>32</v>
      </c>
      <c r="B54" s="70" t="s">
        <v>61</v>
      </c>
      <c r="C54" s="70"/>
    </row>
    <row r="55" spans="1:3" s="11" customFormat="1" ht="15" x14ac:dyDescent="0.25">
      <c r="A55" s="12"/>
      <c r="B55" s="70"/>
      <c r="C55" s="70"/>
    </row>
    <row r="56" spans="1:3" s="13" customFormat="1" ht="14.25" x14ac:dyDescent="0.2">
      <c r="A56" s="13" t="s">
        <v>59</v>
      </c>
      <c r="B56" s="72" t="s">
        <v>33</v>
      </c>
      <c r="C56" s="72"/>
    </row>
    <row r="57" spans="1:3" s="13" customFormat="1" ht="14.25" x14ac:dyDescent="0.2">
      <c r="A57" s="14" t="s">
        <v>60</v>
      </c>
      <c r="B57" s="72" t="s">
        <v>34</v>
      </c>
      <c r="C57" s="72"/>
    </row>
  </sheetData>
  <mergeCells count="2">
    <mergeCell ref="A6:A7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71"/>
  <sheetViews>
    <sheetView zoomScale="120" zoomScaleNormal="120" workbookViewId="0">
      <selection activeCell="F55" sqref="F55"/>
    </sheetView>
  </sheetViews>
  <sheetFormatPr defaultRowHeight="12.75" x14ac:dyDescent="0.2"/>
  <cols>
    <col min="1" max="1" width="48.28515625" style="4" customWidth="1"/>
    <col min="2" max="2" width="19.28515625" style="97" customWidth="1"/>
    <col min="3" max="3" width="19.85546875" style="97" customWidth="1"/>
    <col min="4" max="4" width="11.28515625" style="6" bestFit="1" customWidth="1"/>
    <col min="5" max="16384" width="9.140625" style="6"/>
  </cols>
  <sheetData>
    <row r="6" spans="1:4" s="32" customFormat="1" ht="33.75" customHeight="1" x14ac:dyDescent="0.25">
      <c r="A6" s="124" t="s">
        <v>72</v>
      </c>
      <c r="B6" s="124"/>
      <c r="C6" s="124"/>
    </row>
    <row r="7" spans="1:4" s="32" customFormat="1" ht="14.25" x14ac:dyDescent="0.25">
      <c r="A7" s="112"/>
      <c r="B7" s="112"/>
      <c r="C7" s="112"/>
    </row>
    <row r="8" spans="1:4" s="32" customFormat="1" ht="14.25" x14ac:dyDescent="0.25">
      <c r="A8" s="112"/>
      <c r="B8" s="112"/>
      <c r="C8" s="112"/>
    </row>
    <row r="9" spans="1:4" s="32" customFormat="1" x14ac:dyDescent="0.2">
      <c r="A9" s="125" t="s">
        <v>0</v>
      </c>
      <c r="B9" s="118" t="s">
        <v>70</v>
      </c>
      <c r="C9" s="118" t="s">
        <v>71</v>
      </c>
    </row>
    <row r="10" spans="1:4" s="32" customFormat="1" ht="28.5" x14ac:dyDescent="0.25">
      <c r="A10" s="126"/>
      <c r="B10" s="119" t="s">
        <v>65</v>
      </c>
      <c r="C10" s="119" t="s">
        <v>65</v>
      </c>
    </row>
    <row r="11" spans="1:4" s="32" customFormat="1" x14ac:dyDescent="0.25">
      <c r="A11" s="113"/>
      <c r="B11" s="79"/>
      <c r="C11" s="79"/>
    </row>
    <row r="12" spans="1:4" s="32" customFormat="1" x14ac:dyDescent="0.25">
      <c r="A12" s="36" t="s">
        <v>19</v>
      </c>
      <c r="B12" s="39">
        <v>22526015</v>
      </c>
      <c r="C12" s="39">
        <v>10457183</v>
      </c>
      <c r="D12" s="39"/>
    </row>
    <row r="13" spans="1:4" s="32" customFormat="1" x14ac:dyDescent="0.25">
      <c r="A13" s="37" t="s">
        <v>20</v>
      </c>
      <c r="B13" s="39">
        <v>-12162385</v>
      </c>
      <c r="C13" s="39">
        <v>-4868752</v>
      </c>
      <c r="D13" s="39"/>
    </row>
    <row r="14" spans="1:4" s="32" customFormat="1" x14ac:dyDescent="0.25">
      <c r="A14" s="38"/>
      <c r="B14" s="82"/>
      <c r="C14" s="82"/>
      <c r="D14" s="46"/>
    </row>
    <row r="15" spans="1:4" s="32" customFormat="1" x14ac:dyDescent="0.25">
      <c r="A15" s="36"/>
      <c r="B15" s="80"/>
      <c r="C15" s="80"/>
      <c r="D15" s="46"/>
    </row>
    <row r="16" spans="1:4" s="32" customFormat="1" x14ac:dyDescent="0.25">
      <c r="A16" s="35" t="s">
        <v>21</v>
      </c>
      <c r="B16" s="83">
        <f>SUM(B12:B13)</f>
        <v>10363630</v>
      </c>
      <c r="C16" s="83">
        <f>SUM(C12:C13)</f>
        <v>5588431</v>
      </c>
      <c r="D16" s="44"/>
    </row>
    <row r="17" spans="1:5" s="32" customFormat="1" ht="25.5" x14ac:dyDescent="0.25">
      <c r="A17" s="41" t="s">
        <v>67</v>
      </c>
      <c r="B17" s="39">
        <v>-4971936</v>
      </c>
      <c r="C17" s="39">
        <v>-2430772</v>
      </c>
      <c r="D17" s="66"/>
    </row>
    <row r="18" spans="1:5" s="32" customFormat="1" x14ac:dyDescent="0.25">
      <c r="A18" s="38"/>
      <c r="B18" s="82"/>
      <c r="C18" s="82"/>
      <c r="D18" s="66"/>
    </row>
    <row r="19" spans="1:5" s="32" customFormat="1" x14ac:dyDescent="0.25">
      <c r="A19" s="36"/>
      <c r="B19" s="80"/>
      <c r="C19" s="80"/>
      <c r="D19" s="66"/>
    </row>
    <row r="20" spans="1:5" s="32" customFormat="1" ht="30.75" customHeight="1" x14ac:dyDescent="0.25">
      <c r="A20" s="40" t="s">
        <v>45</v>
      </c>
      <c r="B20" s="83">
        <f>SUM(B16:B17)</f>
        <v>5391694</v>
      </c>
      <c r="C20" s="83">
        <f>SUM(C16:C17)</f>
        <v>3157659</v>
      </c>
      <c r="D20" s="66"/>
    </row>
    <row r="21" spans="1:5" s="32" customFormat="1" x14ac:dyDescent="0.25">
      <c r="A21" s="41" t="s">
        <v>22</v>
      </c>
      <c r="B21" s="39">
        <v>1583322</v>
      </c>
      <c r="C21" s="39">
        <v>996628</v>
      </c>
      <c r="D21" s="66"/>
    </row>
    <row r="22" spans="1:5" s="32" customFormat="1" x14ac:dyDescent="0.25">
      <c r="A22" s="41" t="s">
        <v>23</v>
      </c>
      <c r="B22" s="39">
        <v>-106981</v>
      </c>
      <c r="C22" s="39">
        <v>-53072</v>
      </c>
      <c r="D22" s="66"/>
    </row>
    <row r="23" spans="1:5" s="32" customFormat="1" x14ac:dyDescent="0.25">
      <c r="A23" s="41" t="s">
        <v>49</v>
      </c>
      <c r="B23" s="39">
        <v>650572</v>
      </c>
      <c r="C23" s="39">
        <v>301552</v>
      </c>
      <c r="D23" s="66"/>
    </row>
    <row r="24" spans="1:5" s="32" customFormat="1" ht="25.5" x14ac:dyDescent="0.25">
      <c r="A24" s="41" t="s">
        <v>50</v>
      </c>
      <c r="B24" s="39">
        <v>6129</v>
      </c>
      <c r="C24" s="39">
        <v>66945</v>
      </c>
      <c r="D24" s="66"/>
    </row>
    <row r="25" spans="1:5" s="32" customFormat="1" x14ac:dyDescent="0.25">
      <c r="A25" s="41" t="s">
        <v>51</v>
      </c>
      <c r="B25" s="39">
        <v>251102</v>
      </c>
      <c r="C25" s="39">
        <v>106323</v>
      </c>
      <c r="D25" s="66"/>
    </row>
    <row r="26" spans="1:5" s="68" customFormat="1" x14ac:dyDescent="0.25">
      <c r="A26" s="40" t="s">
        <v>52</v>
      </c>
      <c r="B26" s="83">
        <f>SUM(B20:B25)</f>
        <v>7775838</v>
      </c>
      <c r="C26" s="83">
        <f>SUM(C20:C25)</f>
        <v>4576035</v>
      </c>
      <c r="D26" s="67"/>
    </row>
    <row r="27" spans="1:5" s="32" customFormat="1" x14ac:dyDescent="0.25">
      <c r="A27" s="41" t="s">
        <v>24</v>
      </c>
      <c r="B27" s="39">
        <v>-5469252</v>
      </c>
      <c r="C27" s="39">
        <v>-3307079</v>
      </c>
      <c r="D27" s="39"/>
    </row>
    <row r="28" spans="1:5" s="32" customFormat="1" x14ac:dyDescent="0.25">
      <c r="A28" s="41" t="s">
        <v>53</v>
      </c>
      <c r="B28" s="39">
        <v>-114552</v>
      </c>
      <c r="C28" s="39">
        <v>-11054</v>
      </c>
      <c r="D28" s="66"/>
    </row>
    <row r="29" spans="1:5" s="68" customFormat="1" ht="14.25" customHeight="1" x14ac:dyDescent="0.25">
      <c r="A29" s="40" t="s">
        <v>25</v>
      </c>
      <c r="B29" s="83">
        <f>SUM(B26,B27,B28)</f>
        <v>2192034</v>
      </c>
      <c r="C29" s="83">
        <f>SUM(C26,C27,C28)</f>
        <v>1257902</v>
      </c>
      <c r="D29" s="67"/>
      <c r="E29" s="78"/>
    </row>
    <row r="30" spans="1:5" s="32" customFormat="1" x14ac:dyDescent="0.25">
      <c r="A30" s="41" t="s">
        <v>26</v>
      </c>
      <c r="B30" s="39">
        <v>-290421</v>
      </c>
      <c r="C30" s="39">
        <v>-214529</v>
      </c>
      <c r="D30" s="66"/>
    </row>
    <row r="31" spans="1:5" s="32" customFormat="1" x14ac:dyDescent="0.25">
      <c r="A31" s="41"/>
      <c r="B31" s="81"/>
      <c r="C31" s="81"/>
      <c r="D31" s="66"/>
    </row>
    <row r="32" spans="1:5" s="68" customFormat="1" x14ac:dyDescent="0.25">
      <c r="A32" s="75" t="s">
        <v>27</v>
      </c>
      <c r="B32" s="106">
        <f>SUM(B29,B30)</f>
        <v>1901613</v>
      </c>
      <c r="C32" s="106">
        <f>SUM(C29,C30)</f>
        <v>1043373</v>
      </c>
      <c r="D32" s="67"/>
    </row>
    <row r="33" spans="1:6" s="32" customFormat="1" x14ac:dyDescent="0.25">
      <c r="A33" s="38"/>
      <c r="B33" s="82"/>
      <c r="C33" s="82"/>
      <c r="D33" s="66"/>
    </row>
    <row r="34" spans="1:6" s="32" customFormat="1" x14ac:dyDescent="0.25">
      <c r="A34" s="36"/>
      <c r="B34" s="80"/>
      <c r="C34" s="80"/>
      <c r="D34" s="66"/>
    </row>
    <row r="35" spans="1:6" s="45" customFormat="1" x14ac:dyDescent="0.25">
      <c r="A35" s="48" t="s">
        <v>54</v>
      </c>
      <c r="B35" s="84"/>
      <c r="C35" s="84"/>
    </row>
    <row r="36" spans="1:6" s="45" customFormat="1" ht="25.5" x14ac:dyDescent="0.25">
      <c r="A36" s="17" t="s">
        <v>55</v>
      </c>
      <c r="B36" s="84"/>
      <c r="C36" s="84"/>
    </row>
    <row r="37" spans="1:6" s="45" customFormat="1" ht="16.5" customHeight="1" x14ac:dyDescent="0.25">
      <c r="A37" s="17" t="s">
        <v>28</v>
      </c>
      <c r="B37" s="39">
        <v>-26608</v>
      </c>
      <c r="C37" s="39">
        <v>27963</v>
      </c>
    </row>
    <row r="38" spans="1:6" s="45" customFormat="1" ht="25.5" x14ac:dyDescent="0.25">
      <c r="A38" s="17" t="s">
        <v>29</v>
      </c>
      <c r="B38" s="39">
        <v>-4539</v>
      </c>
      <c r="C38" s="39">
        <v>-67957</v>
      </c>
    </row>
    <row r="39" spans="1:6" s="45" customFormat="1" ht="25.5" x14ac:dyDescent="0.25">
      <c r="A39" s="17" t="s">
        <v>56</v>
      </c>
      <c r="B39" s="39">
        <v>0</v>
      </c>
      <c r="C39" s="39">
        <v>29142</v>
      </c>
    </row>
    <row r="40" spans="1:6" s="45" customFormat="1" ht="6" customHeight="1" x14ac:dyDescent="0.25">
      <c r="A40" s="46"/>
      <c r="B40" s="85"/>
      <c r="C40" s="85"/>
    </row>
    <row r="41" spans="1:6" s="45" customFormat="1" ht="8.25" customHeight="1" x14ac:dyDescent="0.25">
      <c r="A41" s="47"/>
      <c r="B41" s="86"/>
      <c r="C41" s="86"/>
    </row>
    <row r="42" spans="1:6" s="45" customFormat="1" x14ac:dyDescent="0.25">
      <c r="A42" s="46" t="s">
        <v>30</v>
      </c>
      <c r="B42" s="107">
        <f>SUM(B37:B39)</f>
        <v>-31147</v>
      </c>
      <c r="C42" s="107">
        <f>SUM(C37:C39)</f>
        <v>-10852</v>
      </c>
    </row>
    <row r="43" spans="1:6" s="45" customFormat="1" ht="7.5" customHeight="1" x14ac:dyDescent="0.25">
      <c r="A43" s="42"/>
      <c r="B43" s="82"/>
      <c r="C43" s="82"/>
    </row>
    <row r="44" spans="1:6" s="45" customFormat="1" ht="9.75" customHeight="1" x14ac:dyDescent="0.25">
      <c r="A44" s="43"/>
      <c r="B44" s="80"/>
      <c r="C44" s="80"/>
    </row>
    <row r="45" spans="1:6" s="45" customFormat="1" x14ac:dyDescent="0.25">
      <c r="A45" s="48" t="s">
        <v>31</v>
      </c>
      <c r="B45" s="108">
        <f>SUM(B32,B42)</f>
        <v>1870466</v>
      </c>
      <c r="C45" s="108">
        <f>SUM(C32,C42)</f>
        <v>1032521</v>
      </c>
    </row>
    <row r="46" spans="1:6" s="45" customFormat="1" ht="5.25" customHeight="1" thickBot="1" x14ac:dyDescent="0.3">
      <c r="A46" s="69"/>
      <c r="B46" s="87"/>
      <c r="C46" s="87"/>
    </row>
    <row r="47" spans="1:6" s="33" customFormat="1" ht="27" hidden="1" customHeight="1" x14ac:dyDescent="0.2">
      <c r="A47" s="40" t="s">
        <v>35</v>
      </c>
      <c r="B47" s="88" t="e">
        <f>#REF!/B50*1000</f>
        <v>#REF!</v>
      </c>
      <c r="C47" s="88" t="e">
        <f>#REF!/C50*1000</f>
        <v>#REF!</v>
      </c>
      <c r="D47" s="52"/>
      <c r="E47" s="34"/>
      <c r="F47" s="34"/>
    </row>
    <row r="48" spans="1:6" s="33" customFormat="1" ht="6" hidden="1" customHeight="1" x14ac:dyDescent="0.2">
      <c r="A48" s="50"/>
      <c r="B48" s="89"/>
      <c r="C48" s="90"/>
      <c r="D48" s="53"/>
      <c r="E48" s="34"/>
      <c r="F48" s="34"/>
    </row>
    <row r="49" spans="1:6" s="33" customFormat="1" ht="8.25" hidden="1" customHeight="1" x14ac:dyDescent="0.2">
      <c r="A49" s="36"/>
      <c r="B49" s="91"/>
      <c r="C49" s="92"/>
      <c r="D49" s="54"/>
      <c r="E49" s="34"/>
      <c r="F49" s="34"/>
    </row>
    <row r="50" spans="1:6" s="33" customFormat="1" hidden="1" x14ac:dyDescent="0.2">
      <c r="A50" s="40" t="s">
        <v>36</v>
      </c>
      <c r="B50" s="93">
        <f>C65</f>
        <v>500000</v>
      </c>
      <c r="C50" s="94">
        <v>332290</v>
      </c>
      <c r="D50" s="55"/>
      <c r="E50" s="34"/>
      <c r="F50" s="34"/>
    </row>
    <row r="51" spans="1:6" s="33" customFormat="1" ht="4.5" hidden="1" customHeight="1" thickBot="1" x14ac:dyDescent="0.25">
      <c r="A51" s="51"/>
      <c r="B51" s="95"/>
      <c r="C51" s="95"/>
      <c r="D51" s="49"/>
      <c r="E51" s="34"/>
      <c r="F51" s="34"/>
    </row>
    <row r="52" spans="1:6" s="5" customFormat="1" x14ac:dyDescent="0.2">
      <c r="B52" s="96"/>
      <c r="C52" s="97"/>
      <c r="E52" s="6"/>
      <c r="F52" s="6"/>
    </row>
    <row r="53" spans="1:6" s="5" customFormat="1" x14ac:dyDescent="0.2">
      <c r="B53" s="96"/>
      <c r="C53" s="97"/>
      <c r="E53" s="6"/>
      <c r="F53" s="6"/>
    </row>
    <row r="54" spans="1:6" s="11" customFormat="1" ht="15" x14ac:dyDescent="0.25">
      <c r="A54" s="11" t="s">
        <v>32</v>
      </c>
      <c r="B54" s="98" t="s">
        <v>32</v>
      </c>
      <c r="C54" s="98"/>
    </row>
    <row r="55" spans="1:6" s="11" customFormat="1" ht="15" x14ac:dyDescent="0.25">
      <c r="A55" s="12"/>
      <c r="B55" s="98"/>
      <c r="C55" s="98"/>
    </row>
    <row r="56" spans="1:6" s="13" customFormat="1" ht="14.25" x14ac:dyDescent="0.2">
      <c r="A56" s="13" t="s">
        <v>59</v>
      </c>
      <c r="B56" s="99" t="s">
        <v>33</v>
      </c>
      <c r="C56" s="99"/>
    </row>
    <row r="57" spans="1:6" s="13" customFormat="1" ht="14.25" x14ac:dyDescent="0.2">
      <c r="A57" s="14" t="s">
        <v>60</v>
      </c>
      <c r="B57" s="99" t="s">
        <v>34</v>
      </c>
      <c r="C57" s="99"/>
    </row>
    <row r="58" spans="1:6" s="1" customFormat="1" ht="12" x14ac:dyDescent="0.2">
      <c r="A58" s="2"/>
      <c r="B58" s="100"/>
      <c r="C58" s="100"/>
    </row>
    <row r="61" spans="1:6" s="57" customFormat="1" x14ac:dyDescent="0.2">
      <c r="A61" s="56" t="s">
        <v>39</v>
      </c>
      <c r="B61" s="101">
        <v>500000</v>
      </c>
      <c r="C61" s="101">
        <v>500000</v>
      </c>
    </row>
    <row r="62" spans="1:6" s="57" customFormat="1" x14ac:dyDescent="0.2">
      <c r="A62" s="58" t="s">
        <v>37</v>
      </c>
      <c r="B62" s="102">
        <v>950000</v>
      </c>
      <c r="C62" s="102">
        <v>500000</v>
      </c>
    </row>
    <row r="63" spans="1:6" s="57" customFormat="1" x14ac:dyDescent="0.2">
      <c r="A63" s="58" t="s">
        <v>38</v>
      </c>
      <c r="B63" s="102">
        <v>950000</v>
      </c>
      <c r="C63" s="102">
        <v>500000</v>
      </c>
    </row>
    <row r="64" spans="1:6" s="57" customFormat="1" x14ac:dyDescent="0.2">
      <c r="A64" s="58" t="s">
        <v>40</v>
      </c>
      <c r="B64" s="102">
        <f t="shared" ref="B64:C64" si="0">B63</f>
        <v>950000</v>
      </c>
      <c r="C64" s="102">
        <f t="shared" si="0"/>
        <v>500000</v>
      </c>
    </row>
    <row r="65" spans="1:6" s="57" customFormat="1" x14ac:dyDescent="0.2">
      <c r="A65" s="59"/>
      <c r="B65" s="102">
        <f>AVERAGE(B61,B63,B62,B64)</f>
        <v>837500</v>
      </c>
      <c r="C65" s="102">
        <f>AVERAGE(C61,C63,C62,C64)</f>
        <v>500000</v>
      </c>
    </row>
    <row r="66" spans="1:6" s="57" customFormat="1" x14ac:dyDescent="0.2">
      <c r="A66" s="58"/>
      <c r="B66" s="103"/>
      <c r="C66" s="104"/>
    </row>
    <row r="67" spans="1:6" s="60" customFormat="1" x14ac:dyDescent="0.2">
      <c r="A67" s="58" t="s">
        <v>41</v>
      </c>
      <c r="B67" s="101">
        <v>332290</v>
      </c>
      <c r="C67" s="104"/>
      <c r="E67" s="57"/>
      <c r="F67" s="57"/>
    </row>
    <row r="68" spans="1:6" s="60" customFormat="1" x14ac:dyDescent="0.2">
      <c r="A68" s="58" t="s">
        <v>37</v>
      </c>
      <c r="B68" s="102">
        <f t="shared" ref="B68:B70" si="1">B67</f>
        <v>332290</v>
      </c>
      <c r="C68" s="104"/>
      <c r="E68" s="57"/>
      <c r="F68" s="57"/>
    </row>
    <row r="69" spans="1:6" s="60" customFormat="1" x14ac:dyDescent="0.2">
      <c r="A69" s="58" t="s">
        <v>38</v>
      </c>
      <c r="B69" s="102">
        <f t="shared" si="1"/>
        <v>332290</v>
      </c>
      <c r="C69" s="104"/>
      <c r="E69" s="57"/>
      <c r="F69" s="57"/>
    </row>
    <row r="70" spans="1:6" s="60" customFormat="1" x14ac:dyDescent="0.2">
      <c r="A70" s="58" t="s">
        <v>42</v>
      </c>
      <c r="B70" s="102">
        <f t="shared" si="1"/>
        <v>332290</v>
      </c>
      <c r="C70" s="104"/>
      <c r="E70" s="57"/>
      <c r="F70" s="57"/>
    </row>
    <row r="71" spans="1:6" s="57" customFormat="1" x14ac:dyDescent="0.2">
      <c r="A71" s="58"/>
      <c r="B71" s="102">
        <f>AVERAGE(B67,B69,B68,B70)</f>
        <v>332290</v>
      </c>
      <c r="C71" s="104"/>
    </row>
  </sheetData>
  <mergeCells count="2">
    <mergeCell ref="A6:C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FS1_rus</vt:lpstr>
      <vt:lpstr>FS2_rus</vt:lpstr>
      <vt:lpstr>FS1_rus!Область_печати</vt:lpstr>
      <vt:lpstr>FS2_rus!Область_печати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Куралай Исагалиева</cp:lastModifiedBy>
  <cp:lastPrinted>2014-10-13T10:44:20Z</cp:lastPrinted>
  <dcterms:created xsi:type="dcterms:W3CDTF">2012-03-14T08:14:37Z</dcterms:created>
  <dcterms:modified xsi:type="dcterms:W3CDTF">2014-10-14T04:15:37Z</dcterms:modified>
</cp:coreProperties>
</file>