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F1" sheetId="1" r:id="rId1"/>
    <sheet name="F2" sheetId="2" r:id="rId2"/>
    <sheet name="ДвижениеКапитал (2)" sheetId="5" r:id="rId3"/>
    <sheet name="ОДДС" sheetId="4" r:id="rId4"/>
  </sheets>
  <externalReferences>
    <externalReference r:id="rId5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5" l="1"/>
  <c r="E13" i="5"/>
  <c r="D13" i="5"/>
  <c r="C13" i="5"/>
  <c r="F12" i="5"/>
  <c r="F11" i="5"/>
  <c r="F10" i="5"/>
  <c r="F7" i="5"/>
  <c r="F13" i="5" s="1"/>
  <c r="E8" i="2" l="1"/>
  <c r="B48" i="4" l="1"/>
  <c r="E43" i="4"/>
  <c r="C41" i="4"/>
  <c r="C43" i="4" s="1"/>
  <c r="E38" i="4"/>
  <c r="C38" i="4"/>
  <c r="E17" i="4"/>
  <c r="E21" i="4" s="1"/>
  <c r="E29" i="4" s="1"/>
  <c r="E33" i="4" s="1"/>
  <c r="C17" i="4"/>
  <c r="C21" i="4" s="1"/>
  <c r="C29" i="4" s="1"/>
  <c r="C33" i="4" s="1"/>
  <c r="C47" i="4" s="1"/>
  <c r="C49" i="4" s="1"/>
  <c r="E47" i="4" l="1"/>
  <c r="E49" i="4" s="1"/>
</calcChain>
</file>

<file path=xl/sharedStrings.xml><?xml version="1.0" encoding="utf-8"?>
<sst xmlns="http://schemas.openxmlformats.org/spreadsheetml/2006/main" count="144" uniqueCount="116">
  <si>
    <t>АО "BCC  INVEST" ДО АО "БЦК"</t>
  </si>
  <si>
    <t>(в тысячах казахстанских тенге)</t>
  </si>
  <si>
    <t>Статья</t>
  </si>
  <si>
    <t>Примечания</t>
  </si>
  <si>
    <t>30 июня 2021 г.</t>
  </si>
  <si>
    <t>31 декабря 2020 г.</t>
  </si>
  <si>
    <t>АКТИВЫ:</t>
  </si>
  <si>
    <t xml:space="preserve">Денежные средства и их эквиваленты </t>
  </si>
  <si>
    <t>Основные средства и нематериальные активы</t>
  </si>
  <si>
    <t>Прочие активы</t>
  </si>
  <si>
    <t>ИТОГО АКТИВЫ</t>
  </si>
  <si>
    <t>ОБЯЗАТЕЛЬСТВА:</t>
  </si>
  <si>
    <t>Средства банков</t>
  </si>
  <si>
    <t>Прочие обязательства</t>
  </si>
  <si>
    <t>Итого обязательства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</si>
  <si>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</si>
  <si>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</si>
  <si>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</si>
  <si>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Кышпанаков В. А.</t>
  </si>
  <si>
    <t>Главный бухгалтер ________________ Сагинова Г. К.</t>
  </si>
  <si>
    <t>Исполнитель _________________ Жанпейсова Л.О.</t>
  </si>
  <si>
    <t>30 июня 2020 г.</t>
  </si>
  <si>
    <t>Процентный доход</t>
  </si>
  <si>
    <t>Процентный расход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</si>
  <si>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</si>
  <si>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</si>
  <si>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Чистый (убыток)/прибыль по операциям с иностранной валютой</t>
  </si>
  <si>
    <t>ОПЕРАЦИОННЫЕ ДОХОДЫ</t>
  </si>
  <si>
    <t>ОПЕРАЦИОННЫЕ РАСХОДЫ</t>
  </si>
  <si>
    <t>ПРИБЫЛЬ НА АКЦИЮ (тенге)</t>
  </si>
  <si>
    <t>Резерв изменения справедливой стоимости</t>
  </si>
  <si>
    <t xml:space="preserve">Исполнитель _________________ </t>
  </si>
  <si>
    <t>Акционерное Общество «BCC Invest»</t>
  </si>
  <si>
    <t>Отчет О Движении Денежных Средств</t>
  </si>
  <si>
    <t>за отчетный период , Закончившийся 30 июня  2021 Года</t>
  </si>
  <si>
    <t>(В Тысячах Казахстанских Тенге)</t>
  </si>
  <si>
    <t>Приме-</t>
  </si>
  <si>
    <t>Год,</t>
  </si>
  <si>
    <t>чания</t>
  </si>
  <si>
    <t>закончившийся</t>
  </si>
  <si>
    <t>30 июня</t>
  </si>
  <si>
    <t>2021 года</t>
  </si>
  <si>
    <t>2020 года</t>
  </si>
  <si>
    <t>ДВИЖЕНИЕ ДЕНЕЖНЫХ СРЕДСТВ ОТ ОПЕРАЦИОННОЙ ДЕЯТЕЛЬНОСТИ:</t>
  </si>
  <si>
    <t>Прибыль до подоходного налога</t>
  </si>
  <si>
    <t>Корректировки:</t>
  </si>
  <si>
    <t>Начисление кредитных убытков по денежным средствам и их эквивалентам и прочим финансовым активам</t>
  </si>
  <si>
    <t>Чистая нереализованная прибыль по финансовым активам, оцениваемым по справедливой стоимости, изменения которой отражаются в составе прибыли или убытка</t>
  </si>
  <si>
    <t>Чистый (убыток)/доход от операций с иностранной валютой</t>
  </si>
  <si>
    <t>Износ и амортизация</t>
  </si>
  <si>
    <t>Процентный расходы</t>
  </si>
  <si>
    <t>Потоки денежных средств от/в операционной деятельности до изменения в операционных активах и обязательствах</t>
  </si>
  <si>
    <t xml:space="preserve">(Увеличение)/уменьшение операционных активов: </t>
  </si>
  <si>
    <t>Дебиторская задолженность по сделкам «обратного РЕПО»</t>
  </si>
  <si>
    <t>Финансовые активы, оцениваемые по справедливой стоимости, изменения которой отражаются в составе прибыли или убытка за период</t>
  </si>
  <si>
    <t xml:space="preserve">Прочие активы </t>
  </si>
  <si>
    <t>Увеличение/уменьшение операционных обязательств:</t>
  </si>
  <si>
    <t xml:space="preserve">Чистое движение денежных средств, использованных в операционной деятельности, до уплаты подоходного налога и вознаграждения  </t>
  </si>
  <si>
    <t>Подоходный налог уплаченный</t>
  </si>
  <si>
    <t>Вознаграждение полученное</t>
  </si>
  <si>
    <t>Вознаграждение уплаченное</t>
  </si>
  <si>
    <t xml:space="preserve">Потоки денежных средств, использованные в операционной деятельности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</si>
  <si>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</si>
  <si>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</si>
  <si>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выбытия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</si>
  <si>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</si>
  <si>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ДЕЯТЕЛЬНОСТИ:</t>
  </si>
  <si>
    <t>Поступления от выпуска акций</t>
  </si>
  <si>
    <t>Дивиденды уплаченные</t>
  </si>
  <si>
    <t>Использование денежных средств в финансовой деятельности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</si>
  <si>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</si>
  <si>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</si>
  <si>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</si>
  <si>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начало</t>
  </si>
  <si>
    <t xml:space="preserve">Денежные средства и их эквиваленты на конец </t>
  </si>
  <si>
    <t>От имени Правления Компании:</t>
  </si>
  <si>
    <t>__________________________________</t>
  </si>
  <si>
    <t>Сагинова Г.К.</t>
  </si>
  <si>
    <t>Главный бухгалтер</t>
  </si>
  <si>
    <t>30 июля 2021 года</t>
  </si>
  <si>
    <t>г. Алматы</t>
  </si>
  <si>
    <t>Отчет о финансовом положении  по состоянию на 30 июня 2021</t>
  </si>
  <si>
    <t>Инвестиционные ценные бумаги</t>
  </si>
  <si>
    <t>Обремененные инвестиционные ценные бумаги</t>
  </si>
  <si>
    <t>Не обремененные инвестиционные ценные бумаги</t>
  </si>
  <si>
    <t>Активы  по текущему подоходному  налогу</t>
  </si>
  <si>
    <t>Акционерный капитал</t>
  </si>
  <si>
    <t>СОБСТВЕННЫЙ КАПИТАЛ:</t>
  </si>
  <si>
    <t>ОБЯЗАТЕЛЬСТВА И  СОБСТВЕННЫЙ КАПИТАЛ</t>
  </si>
  <si>
    <t>Процентный доход, рассчитанный с использованием метода эффективной ставки вознаграждения</t>
  </si>
  <si>
    <t>ОТЧЕТ О ПРИБЫЛИ или  УБЫТКЕ и ПРОЧЕМ СОВОКУПНОМ ДОХОДЕ за период, закончившийся 30 июня 2021 г.</t>
  </si>
  <si>
    <t>Прочий процентный доход</t>
  </si>
  <si>
    <t>ЧИСТЫЙ ПРОЦЕНТНЫЙ ДОХОД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</si>
  <si>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</si>
  <si>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Комиссионные доходы</t>
  </si>
  <si>
    <t>Комиссионные расходы</t>
  </si>
  <si>
    <t>Доход по дивидендам</t>
  </si>
  <si>
    <t>Прочие доходы/расходы, нетто</t>
  </si>
  <si>
    <t xml:space="preserve">ЧИСТЫЕ НЕПРОЦЕНТНЫЕ ДОХОДЫ </t>
  </si>
  <si>
    <t>ПРИБЫЛЬ ДО ПОДОХОДНОГО НАЛОГА</t>
  </si>
  <si>
    <t xml:space="preserve">Расходы  поподоходному  налогу </t>
  </si>
  <si>
    <t xml:space="preserve"> ПРИБЫЛЬ и ОБЩИЙ СОВОКУПНЫЙ ДОХОД ЗА ПЕРИОД</t>
  </si>
  <si>
    <t>ОТЧЕТ ОБ ИЗМЕНЕНИЯХ В СОБСТВЕННОМ КАПИТАЛЕ  ЗА ПЕРИОД ,ЗАКОНЧИВШИЙСЯ 30 июня 2021 г.</t>
  </si>
  <si>
    <t>Итого совокупного дохода</t>
  </si>
  <si>
    <t>Прибыль за  6 месяцев</t>
  </si>
  <si>
    <t>Операции с собственниками, отраженные непосредственно в составе собственного капитала</t>
  </si>
  <si>
    <t xml:space="preserve">Выпуск акций </t>
  </si>
  <si>
    <t>Дивиденды объявленные</t>
  </si>
  <si>
    <t xml:space="preserve">Остаток по состоянию на 30  июня 2021 </t>
  </si>
  <si>
    <t>Кышпанаков В.А.</t>
  </si>
  <si>
    <t>Заместитель председатель Правления</t>
  </si>
  <si>
    <t>Остаток  по состоянию на  1 января 2020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</si>
  <si>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</si>
  <si>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</si>
  <si>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Остаток по состоянию на 30  июня 2020 г.</t>
  </si>
  <si>
    <t>Остаток  по состоянию на  1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</si>
</sst>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?"/>
    <numFmt numFmtId="165" formatCode="_-* #,##0\ _₽_-;\-* #,##0\ _₽_-;_-* &quot;-&quot;??\ _₽_-;_-@_-"/>
  </numFmts>
  <fonts count="24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Verdana"/>
      <family val="2"/>
      <charset val="204"/>
    </font>
    <font>
      <sz val="10"/>
      <color theme="1"/>
      <name val="Times New Roman"/>
      <family val="1"/>
      <charset val="204"/>
    </font>
    <font>
      <i/>
      <sz val="8"/>
      <color indexed="8"/>
      <name val="Verdana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84">
    <xf numFmtId="0" fontId="0" fillId="0" borderId="0" xfId="0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horizontal="left" vertical="center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0" xfId="0" applyFont="1"/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0" fontId="10" fillId="0" borderId="0" xfId="2" applyFont="1"/>
    <xf numFmtId="0" fontId="1" fillId="0" borderId="0" xfId="2"/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vertical="top" wrapText="1"/>
    </xf>
    <xf numFmtId="0" fontId="15" fillId="0" borderId="0" xfId="2" applyFont="1" applyAlignment="1">
      <alignment horizontal="right" wrapText="1"/>
    </xf>
    <xf numFmtId="0" fontId="1" fillId="0" borderId="0" xfId="2" applyAlignment="1">
      <alignment wrapText="1"/>
    </xf>
    <xf numFmtId="0" fontId="15" fillId="0" borderId="0" xfId="2" applyFont="1" applyAlignment="1">
      <alignment wrapText="1"/>
    </xf>
    <xf numFmtId="0" fontId="16" fillId="0" borderId="0" xfId="2" applyFont="1" applyAlignment="1">
      <alignment horizontal="right" wrapText="1"/>
    </xf>
    <xf numFmtId="0" fontId="16" fillId="0" borderId="0" xfId="2" applyFont="1" applyAlignment="1">
      <alignment wrapText="1"/>
    </xf>
    <xf numFmtId="0" fontId="17" fillId="0" borderId="0" xfId="0" applyFont="1"/>
    <xf numFmtId="0" fontId="18" fillId="0" borderId="0" xfId="2" applyFont="1" applyAlignment="1">
      <alignment horizontal="right" wrapText="1"/>
    </xf>
    <xf numFmtId="164" fontId="14" fillId="0" borderId="0" xfId="2" applyNumberFormat="1" applyFont="1" applyAlignment="1">
      <alignment wrapText="1"/>
    </xf>
    <xf numFmtId="0" fontId="15" fillId="0" borderId="0" xfId="2" applyFont="1" applyAlignment="1">
      <alignment horizontal="left" wrapText="1"/>
    </xf>
    <xf numFmtId="0" fontId="18" fillId="0" borderId="0" xfId="2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18" fillId="0" borderId="0" xfId="2" applyFont="1" applyAlignment="1">
      <alignment horizontal="center" wrapText="1"/>
    </xf>
    <xf numFmtId="164" fontId="16" fillId="0" borderId="0" xfId="2" applyNumberFormat="1" applyFont="1" applyAlignment="1">
      <alignment wrapText="1"/>
    </xf>
    <xf numFmtId="0" fontId="16" fillId="0" borderId="0" xfId="2" applyFont="1" applyAlignment="1">
      <alignment vertical="top" wrapText="1"/>
    </xf>
    <xf numFmtId="0" fontId="16" fillId="0" borderId="2" xfId="2" applyFont="1" applyBorder="1" applyAlignment="1">
      <alignment wrapText="1"/>
    </xf>
    <xf numFmtId="0" fontId="18" fillId="0" borderId="2" xfId="2" applyFont="1" applyBorder="1" applyAlignment="1">
      <alignment horizontal="center" wrapText="1"/>
    </xf>
    <xf numFmtId="164" fontId="16" fillId="0" borderId="2" xfId="2" applyNumberFormat="1" applyFont="1" applyBorder="1" applyAlignment="1">
      <alignment wrapText="1"/>
    </xf>
    <xf numFmtId="0" fontId="18" fillId="0" borderId="2" xfId="2" applyFont="1" applyBorder="1" applyAlignment="1">
      <alignment horizontal="left" wrapText="1"/>
    </xf>
    <xf numFmtId="0" fontId="17" fillId="0" borderId="0" xfId="0" applyFont="1" applyAlignment="1">
      <alignment vertical="top" wrapText="1"/>
    </xf>
    <xf numFmtId="0" fontId="20" fillId="0" borderId="0" xfId="2" applyFont="1" applyAlignment="1">
      <alignment horizontal="right" wrapText="1"/>
    </xf>
    <xf numFmtId="0" fontId="19" fillId="0" borderId="0" xfId="0" applyFont="1"/>
    <xf numFmtId="0" fontId="16" fillId="0" borderId="0" xfId="2" applyFont="1" applyAlignment="1">
      <alignment horizontal="center" wrapText="1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2" xfId="0" applyFont="1" applyBorder="1" applyAlignment="1">
      <alignment vertical="top"/>
    </xf>
    <xf numFmtId="0" fontId="16" fillId="0" borderId="2" xfId="2" applyFont="1" applyBorder="1" applyAlignment="1">
      <alignment horizontal="right" wrapText="1"/>
    </xf>
    <xf numFmtId="0" fontId="16" fillId="0" borderId="0" xfId="2" applyFont="1" applyBorder="1" applyAlignment="1">
      <alignment horizontal="right" wrapText="1"/>
    </xf>
    <xf numFmtId="3" fontId="1" fillId="0" borderId="0" xfId="2" applyNumberFormat="1" applyBorder="1"/>
    <xf numFmtId="0" fontId="18" fillId="0" borderId="0" xfId="2" applyFont="1" applyBorder="1" applyAlignment="1">
      <alignment horizontal="left" wrapText="1"/>
    </xf>
    <xf numFmtId="3" fontId="16" fillId="0" borderId="2" xfId="2" applyNumberFormat="1" applyFont="1" applyBorder="1" applyAlignment="1">
      <alignment wrapText="1"/>
    </xf>
    <xf numFmtId="0" fontId="16" fillId="0" borderId="0" xfId="2" applyFont="1" applyBorder="1" applyAlignment="1">
      <alignment wrapText="1"/>
    </xf>
    <xf numFmtId="0" fontId="1" fillId="0" borderId="0" xfId="2" applyBorder="1"/>
    <xf numFmtId="0" fontId="14" fillId="0" borderId="0" xfId="2" applyFont="1" applyAlignment="1">
      <alignment wrapText="1"/>
    </xf>
    <xf numFmtId="0" fontId="16" fillId="0" borderId="0" xfId="2" applyFont="1" applyBorder="1" applyAlignment="1">
      <alignment horizontal="center" wrapText="1"/>
    </xf>
    <xf numFmtId="164" fontId="16" fillId="0" borderId="0" xfId="2" applyNumberFormat="1" applyFont="1" applyBorder="1" applyAlignment="1">
      <alignment wrapText="1"/>
    </xf>
    <xf numFmtId="165" fontId="16" fillId="0" borderId="0" xfId="1" applyNumberFormat="1" applyFont="1" applyAlignment="1">
      <alignment wrapText="1"/>
    </xf>
    <xf numFmtId="0" fontId="16" fillId="0" borderId="3" xfId="2" applyFont="1" applyBorder="1" applyAlignment="1">
      <alignment horizontal="center" wrapText="1"/>
    </xf>
    <xf numFmtId="3" fontId="16" fillId="0" borderId="3" xfId="2" applyNumberFormat="1" applyFont="1" applyBorder="1" applyAlignment="1">
      <alignment wrapText="1"/>
    </xf>
    <xf numFmtId="0" fontId="16" fillId="0" borderId="3" xfId="2" applyFont="1" applyBorder="1" applyAlignment="1">
      <alignment wrapText="1"/>
    </xf>
    <xf numFmtId="0" fontId="16" fillId="0" borderId="4" xfId="2" applyFont="1" applyBorder="1" applyAlignment="1">
      <alignment wrapText="1"/>
    </xf>
    <xf numFmtId="3" fontId="16" fillId="0" borderId="4" xfId="2" applyNumberFormat="1" applyFont="1" applyBorder="1" applyAlignment="1">
      <alignment wrapText="1"/>
    </xf>
    <xf numFmtId="3" fontId="16" fillId="0" borderId="0" xfId="2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5" fillId="0" borderId="0" xfId="2" applyFont="1"/>
    <xf numFmtId="0" fontId="18" fillId="0" borderId="0" xfId="2" applyFont="1"/>
    <xf numFmtId="0" fontId="3" fillId="0" borderId="0" xfId="3"/>
    <xf numFmtId="0" fontId="21" fillId="0" borderId="0" xfId="0" applyFont="1"/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/>
    <xf numFmtId="0" fontId="21" fillId="0" borderId="0" xfId="0" applyFont="1" applyAlignment="1">
      <alignment wrapText="1"/>
    </xf>
    <xf numFmtId="3" fontId="8" fillId="2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NumberFormat="1" applyFont="1" applyBorder="1" applyAlignment="1">
      <alignment horizontal="left" vertical="center" wrapText="1"/>
    </xf>
    <xf numFmtId="0" fontId="0" fillId="0" borderId="1" xfId="0" applyBorder="1"/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zhanpeissova/Documents/&#1054;&#1090;&#1095;&#1077;&#1090;/&#1041;&#1062;&#1050;/2021/&#1084;&#1072;&#1088;&#1090;/&#1054;&#1044;&#1044;&#1057;%201%20&#1082;&#1074;.%202021%20&#1085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 1кв. 2021"/>
      <sheetName val="ддс"/>
      <sheetName val="Баланс"/>
      <sheetName val="ОПиУ"/>
      <sheetName val="5610"/>
      <sheetName val="К_16"/>
      <sheetName val="ДК"/>
    </sheetNames>
    <sheetDataSet>
      <sheetData sheetId="0">
        <row r="37">
          <cell r="F3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4"/>
  <sheetViews>
    <sheetView tabSelected="1" workbookViewId="0">
      <selection activeCell="B17" sqref="B17"/>
    </sheetView>
  </sheetViews>
  <sheetFormatPr defaultColWidth="9.83203125" defaultRowHeight="11.25" x14ac:dyDescent="0.2"/>
  <cols>
    <col min="1" max="1" width="4.33203125" customWidth="1"/>
    <col min="2" max="2" width="75.5" customWidth="1"/>
    <col min="3" max="3" width="14.5" customWidth="1"/>
    <col min="4" max="4" width="25.1640625" customWidth="1"/>
    <col min="5" max="5" width="23.33203125" customWidth="1"/>
    <col min="6" max="6" width="10.5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41.25" customHeight="1" x14ac:dyDescent="0.2">
      <c r="B3" s="2" t="s">
        <v>81</v>
      </c>
    </row>
    <row r="4" spans="1:5" ht="11.25" customHeight="1" x14ac:dyDescent="0.2">
      <c r="B4" s="3" t="s">
        <v>1</v>
      </c>
    </row>
    <row r="5" spans="1:5" ht="12.75" customHeight="1" x14ac:dyDescent="0.2"/>
    <row r="6" spans="1:5" s="6" customFormat="1" ht="30.75" customHeight="1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</row>
    <row r="7" spans="1:5" ht="12.75" customHeight="1" x14ac:dyDescent="0.2">
      <c r="A7" s="7"/>
      <c r="B7" s="8" t="s">
        <v>6</v>
      </c>
      <c r="C7" s="9"/>
      <c r="D7" s="10"/>
      <c r="E7" s="10"/>
    </row>
    <row r="8" spans="1:5" ht="12.75" customHeight="1" x14ac:dyDescent="0.2">
      <c r="A8" s="7"/>
      <c r="B8" s="8" t="s">
        <v>7</v>
      </c>
      <c r="C8" s="9">
        <v>7</v>
      </c>
      <c r="D8" s="11">
        <v>2178736</v>
      </c>
      <c r="E8" s="11">
        <v>613767</v>
      </c>
    </row>
    <row r="9" spans="1:5" ht="23.25" customHeight="1" x14ac:dyDescent="0.2">
      <c r="A9" s="7"/>
      <c r="B9" s="74" t="s">
        <v>82</v>
      </c>
      <c r="C9" s="9">
        <v>9</v>
      </c>
      <c r="D9" s="11"/>
      <c r="E9" s="11"/>
    </row>
    <row r="10" spans="1:5" ht="23.25" customHeight="1" x14ac:dyDescent="0.2">
      <c r="A10" s="7"/>
      <c r="B10" s="75" t="s">
        <v>83</v>
      </c>
      <c r="C10" s="9">
        <v>9</v>
      </c>
      <c r="D10" s="11">
        <v>2017017</v>
      </c>
      <c r="E10" s="11">
        <v>11532965</v>
      </c>
    </row>
    <row r="11" spans="1:5" ht="32.25" customHeight="1" x14ac:dyDescent="0.2">
      <c r="A11" s="7"/>
      <c r="B11" s="75" t="s">
        <v>84</v>
      </c>
      <c r="C11" s="9">
        <v>9</v>
      </c>
      <c r="D11" s="11">
        <v>31024094</v>
      </c>
      <c r="E11" s="11">
        <v>15632802</v>
      </c>
    </row>
    <row r="12" spans="1:5" ht="12.75" customHeight="1" x14ac:dyDescent="0.2">
      <c r="A12" s="7"/>
      <c r="B12" s="76" t="s">
        <v>53</v>
      </c>
      <c r="C12" s="9">
        <v>8</v>
      </c>
      <c r="D12" s="11">
        <v>3602176</v>
      </c>
      <c r="E12" s="11">
        <v>6132167</v>
      </c>
    </row>
    <row r="13" spans="1:5" ht="12.75" customHeight="1" x14ac:dyDescent="0.2">
      <c r="A13" s="7"/>
      <c r="B13" s="8" t="s">
        <v>8</v>
      </c>
      <c r="C13" s="9"/>
      <c r="D13" s="11">
        <v>66094</v>
      </c>
      <c r="E13" s="11">
        <v>57818</v>
      </c>
    </row>
    <row r="14" spans="1:5" ht="12.75" customHeight="1" x14ac:dyDescent="0.2">
      <c r="A14" s="7"/>
      <c r="B14" s="8" t="s">
        <v>85</v>
      </c>
      <c r="C14" s="9"/>
      <c r="D14" s="11">
        <v>18744</v>
      </c>
      <c r="E14" s="11">
        <v>20433</v>
      </c>
    </row>
    <row r="15" spans="1:5" ht="12.75" customHeight="1" x14ac:dyDescent="0.2">
      <c r="A15" s="7"/>
      <c r="B15" s="8" t="s">
        <v>9</v>
      </c>
      <c r="C15" s="9"/>
      <c r="D15" s="11">
        <v>288413</v>
      </c>
      <c r="E15" s="11">
        <v>640646</v>
      </c>
    </row>
    <row r="16" spans="1:5" s="15" customFormat="1" ht="18.75" customHeight="1" x14ac:dyDescent="0.3">
      <c r="A16" s="1"/>
      <c r="B16" s="12" t="s">
        <v>10</v>
      </c>
      <c r="C16" s="13"/>
      <c r="D16" s="14">
        <v>39195274</v>
      </c>
      <c r="E16" s="14">
        <v>34650598</v>
      </c>
    </row>
    <row r="17" spans="1:5" ht="12.75" customHeight="1" x14ac:dyDescent="0.2">
      <c r="A17" s="7"/>
      <c r="B17" s="8" t="s">
        <v>88</v>
      </c>
      <c r="C17" s="9"/>
      <c r="D17" s="10"/>
      <c r="E17" s="10"/>
    </row>
    <row r="18" spans="1:5" ht="12.75" customHeight="1" x14ac:dyDescent="0.2">
      <c r="A18" s="7"/>
      <c r="B18" s="8" t="s">
        <v>11</v>
      </c>
      <c r="C18" s="9"/>
      <c r="D18" s="10"/>
      <c r="E18" s="10"/>
    </row>
    <row r="19" spans="1:5" ht="12.75" customHeight="1" x14ac:dyDescent="0.2">
      <c r="A19" s="7"/>
      <c r="B19" s="8" t="s">
        <v>12</v>
      </c>
      <c r="C19" s="9">
        <v>10</v>
      </c>
      <c r="D19" s="11">
        <v>16063705</v>
      </c>
      <c r="E19" s="11">
        <v>13486673</v>
      </c>
    </row>
    <row r="20" spans="1:5" ht="12.75" customHeight="1" x14ac:dyDescent="0.2">
      <c r="A20" s="7"/>
      <c r="B20" s="8" t="s">
        <v>13</v>
      </c>
      <c r="C20" s="9"/>
      <c r="D20" s="11">
        <v>346569</v>
      </c>
      <c r="E20" s="11">
        <v>324605</v>
      </c>
    </row>
    <row r="21" spans="1:5" s="15" customFormat="1" ht="18.75" customHeight="1" x14ac:dyDescent="0.3">
      <c r="A21" s="1"/>
      <c r="B21" s="12" t="s">
        <v>14</v>
      </c>
      <c r="C21" s="13"/>
      <c r="D21" s="14">
        <v>16410274</v>
      </c>
      <c r="E21" s="14">
        <v>13811278</v>
      </c>
    </row>
    <row r="22" spans="1:5" ht="12.75" customHeight="1" x14ac:dyDescent="0.2">
      <c r="A22" s="7"/>
      <c r="B22" s="8" t="s">
        <v>87</v>
      </c>
      <c r="C22" s="9"/>
      <c r="D22" s="10"/>
      <c r="E22" s="10"/>
    </row>
    <row r="23" spans="1:5" ht="12.75" customHeight="1" x14ac:dyDescent="0.2">
      <c r="A23" s="7"/>
      <c r="B23" s="8" t="s">
        <v>86</v>
      </c>
      <c r="C23" s="9">
        <v>11</v>
      </c>
      <c r="D23" s="11">
        <v>20173830</v>
      </c>
      <c r="E23" s="11">
        <v>20173830</v>
      </c>
    </row>
    <row r="24" spans="1:5" ht="23.25" customHeight="1" x14ac:dyDescent="0.2">
      <c r="A24" s="7"/>
      <c r="B24" s="8" t="s">
        <v>30</v>
      </c>
      <c r="C24" s="9"/>
      <c r="D24" s="11">
        <v>-1267</v>
      </c>
      <c r="E24" s="11">
        <v>-1267</v>
      </c>
    </row>
    <row r="25" spans="1:5" ht="12.75" customHeight="1" x14ac:dyDescent="0.2">
      <c r="A25" s="7"/>
      <c r="B25" s="8" t="s">
        <v>15</v>
      </c>
      <c r="C25" s="9"/>
      <c r="D25" s="11">
        <v>2612437</v>
      </c>
      <c r="E25" s="11">
        <v>666757</v>
      </c>
    </row>
    <row r="26" spans="1:5" s="15" customFormat="1" ht="18.75" customHeight="1" x14ac:dyDescent="0.3">
      <c r="A26" s="1"/>
      <c r="B26" s="12" t="s">
        <v>16</v>
      </c>
      <c r="C26" s="13"/>
      <c r="D26" s="14">
        <v>22785000</v>
      </c>
      <c r="E26" s="14">
        <v>20839320</v>
      </c>
    </row>
    <row r="27" spans="1:5" s="15" customFormat="1" ht="18.75" customHeight="1" x14ac:dyDescent="0.3">
      <c r="A27" s="1"/>
      <c r="B27" s="12" t="s">
        <v>17</v>
      </c>
      <c r="C27" s="13"/>
      <c r="D27" s="14">
        <v>39195274</v>
      </c>
      <c r="E27" s="14">
        <v>34650598</v>
      </c>
    </row>
    <row r="28" spans="1:5" ht="11.25" customHeight="1" x14ac:dyDescent="0.2"/>
    <row r="29" spans="1:5" ht="11.25" customHeight="1" x14ac:dyDescent="0.2">
      <c r="B29" t="s">
        <v>18</v>
      </c>
    </row>
    <row r="30" spans="1:5" ht="11.25" customHeight="1" x14ac:dyDescent="0.2"/>
    <row r="31" spans="1:5" ht="11.25" customHeight="1" x14ac:dyDescent="0.2">
      <c r="B31" t="s">
        <v>19</v>
      </c>
    </row>
    <row r="32" spans="1:5" ht="11.25" customHeight="1" x14ac:dyDescent="0.2"/>
    <row r="33" spans="2:2" ht="11.25" customHeight="1" x14ac:dyDescent="0.2">
      <c r="B33" t="s">
        <v>20</v>
      </c>
    </row>
    <row r="34" spans="2:2" ht="11.25" customHeight="1" x14ac:dyDescent="0.2"/>
  </sheetData>
  <pageMargins left="0.39370078740157483" right="0.39370078740157483" top="0.39370078740157483" bottom="0.39370078740157483" header="0" footer="0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3"/>
  <sheetViews>
    <sheetView topLeftCell="A10" workbookViewId="0">
      <selection activeCell="E22" activeCellId="1" sqref="E12:E19 E22"/>
    </sheetView>
  </sheetViews>
  <sheetFormatPr defaultColWidth="9.83203125" defaultRowHeight="11.25" x14ac:dyDescent="0.2"/>
  <cols>
    <col min="1" max="1" width="4.33203125" customWidth="1"/>
    <col min="2" max="2" width="70.1640625" customWidth="1"/>
    <col min="3" max="3" width="17.6640625" customWidth="1"/>
    <col min="4" max="4" width="21.33203125" customWidth="1"/>
    <col min="5" max="5" width="22.33203125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54" customHeight="1" x14ac:dyDescent="0.2">
      <c r="B3" s="2" t="s">
        <v>90</v>
      </c>
    </row>
    <row r="4" spans="1:5" ht="11.25" customHeight="1" x14ac:dyDescent="0.2">
      <c r="B4" s="3" t="s">
        <v>1</v>
      </c>
    </row>
    <row r="5" spans="1:5" ht="12.75" customHeight="1" x14ac:dyDescent="0.2"/>
    <row r="6" spans="1:5" s="6" customFormat="1" ht="15.75" customHeight="1" x14ac:dyDescent="0.2">
      <c r="A6" s="4"/>
      <c r="B6" s="5" t="s">
        <v>2</v>
      </c>
      <c r="C6" s="5" t="s">
        <v>3</v>
      </c>
      <c r="D6" s="5" t="s">
        <v>4</v>
      </c>
      <c r="E6" s="5" t="s">
        <v>21</v>
      </c>
    </row>
    <row r="7" spans="1:5" ht="36" customHeight="1" x14ac:dyDescent="0.2">
      <c r="A7" s="7"/>
      <c r="B7" s="77" t="s">
        <v>89</v>
      </c>
      <c r="C7" s="9">
        <v>3</v>
      </c>
      <c r="D7" s="11">
        <v>245944</v>
      </c>
      <c r="E7" s="11">
        <v>562529</v>
      </c>
    </row>
    <row r="8" spans="1:5" ht="12.75" customHeight="1" x14ac:dyDescent="0.2">
      <c r="A8" s="7"/>
      <c r="B8" s="8" t="s">
        <v>91</v>
      </c>
      <c r="C8" s="9">
        <v>3</v>
      </c>
      <c r="D8" s="78">
        <v>1135887</v>
      </c>
      <c r="E8" s="78">
        <f>901206+292</f>
        <v>901498</v>
      </c>
    </row>
    <row r="9" spans="1:5" ht="12.75" customHeight="1" x14ac:dyDescent="0.2">
      <c r="A9" s="7"/>
      <c r="B9" s="8" t="s">
        <v>23</v>
      </c>
      <c r="C9" s="9">
        <v>3</v>
      </c>
      <c r="D9" s="11">
        <v>-420096</v>
      </c>
      <c r="E9" s="11">
        <v>-503618</v>
      </c>
    </row>
    <row r="10" spans="1:5" s="15" customFormat="1" ht="70.5" customHeight="1" x14ac:dyDescent="0.3">
      <c r="A10" s="1"/>
      <c r="B10" s="12" t="s">
        <v>92</v>
      </c>
      <c r="C10" s="13"/>
      <c r="D10" s="14">
        <v>961735</v>
      </c>
      <c r="E10" s="14">
        <v>960409</v>
      </c>
    </row>
    <row r="11" spans="1:5" ht="23.25" customHeight="1" x14ac:dyDescent="0.2">
      <c r="A11" s="7"/>
      <c r="B11" s="8" t="s">
        <v>24</v>
      </c>
      <c r="C11" s="9"/>
      <c r="D11" s="10"/>
      <c r="E11" s="10"/>
    </row>
    <row r="12" spans="1:5" s="15" customFormat="1" ht="18.75" customHeight="1" x14ac:dyDescent="0.3">
      <c r="A12" s="1"/>
      <c r="B12" s="12" t="s">
        <v>25</v>
      </c>
      <c r="C12" s="13"/>
      <c r="D12" s="14">
        <v>961735</v>
      </c>
      <c r="E12" s="14">
        <v>960409</v>
      </c>
    </row>
    <row r="13" spans="1:5" ht="47.25" customHeight="1" x14ac:dyDescent="0.2">
      <c r="A13" s="7"/>
      <c r="B13" s="8" t="s">
        <v>93</v>
      </c>
      <c r="C13" s="9">
        <v>4</v>
      </c>
      <c r="D13" s="11">
        <v>1699955</v>
      </c>
      <c r="E13" s="11">
        <v>334438</v>
      </c>
    </row>
    <row r="14" spans="1:5" ht="12.75" customHeight="1" x14ac:dyDescent="0.2">
      <c r="A14" s="7"/>
      <c r="B14" s="8" t="s">
        <v>26</v>
      </c>
      <c r="C14" s="9"/>
      <c r="D14" s="11">
        <v>4175</v>
      </c>
      <c r="E14" s="11">
        <v>-45318</v>
      </c>
    </row>
    <row r="15" spans="1:5" ht="12.75" customHeight="1" x14ac:dyDescent="0.2">
      <c r="A15" s="7"/>
      <c r="B15" s="8" t="s">
        <v>94</v>
      </c>
      <c r="C15" s="9">
        <v>5</v>
      </c>
      <c r="D15" s="11">
        <v>505240</v>
      </c>
      <c r="E15" s="11">
        <v>399967</v>
      </c>
    </row>
    <row r="16" spans="1:5" ht="12.75" customHeight="1" x14ac:dyDescent="0.2">
      <c r="A16" s="7"/>
      <c r="B16" s="8" t="s">
        <v>95</v>
      </c>
      <c r="C16" s="9">
        <v>5</v>
      </c>
      <c r="D16" s="11">
        <v>-62196</v>
      </c>
      <c r="E16" s="11">
        <v>-15806</v>
      </c>
    </row>
    <row r="17" spans="1:5" ht="12.75" customHeight="1" x14ac:dyDescent="0.2">
      <c r="A17" s="7"/>
      <c r="B17" s="8" t="s">
        <v>96</v>
      </c>
      <c r="C17" s="9"/>
      <c r="D17" s="11">
        <v>250151</v>
      </c>
      <c r="E17" s="11">
        <v>100988</v>
      </c>
    </row>
    <row r="18" spans="1:5" ht="23.25" customHeight="1" x14ac:dyDescent="0.2">
      <c r="A18" s="7"/>
      <c r="B18" s="8" t="s">
        <v>46</v>
      </c>
      <c r="C18" s="9"/>
      <c r="D18" s="11">
        <v>-39042</v>
      </c>
      <c r="E18" s="11">
        <v>62578</v>
      </c>
    </row>
    <row r="19" spans="1:5" ht="12.75" customHeight="1" x14ac:dyDescent="0.2">
      <c r="A19" s="7"/>
      <c r="B19" s="73" t="s">
        <v>97</v>
      </c>
      <c r="C19" s="9"/>
      <c r="D19" s="11">
        <v>14079</v>
      </c>
      <c r="E19" s="11">
        <v>-320</v>
      </c>
    </row>
    <row r="20" spans="1:5" s="15" customFormat="1" ht="36" customHeight="1" x14ac:dyDescent="0.3">
      <c r="A20" s="1"/>
      <c r="B20" s="12" t="s">
        <v>98</v>
      </c>
      <c r="C20" s="13"/>
      <c r="D20" s="14">
        <v>2372362</v>
      </c>
      <c r="E20" s="14">
        <v>836527</v>
      </c>
    </row>
    <row r="21" spans="1:5" s="15" customFormat="1" ht="18.75" customHeight="1" x14ac:dyDescent="0.3">
      <c r="A21" s="1"/>
      <c r="B21" s="12" t="s">
        <v>27</v>
      </c>
      <c r="C21" s="13"/>
      <c r="D21" s="14">
        <v>3334097</v>
      </c>
      <c r="E21" s="14">
        <v>1796936</v>
      </c>
    </row>
    <row r="22" spans="1:5" ht="12.75" customHeight="1" x14ac:dyDescent="0.2">
      <c r="A22" s="7"/>
      <c r="B22" s="8" t="s">
        <v>28</v>
      </c>
      <c r="C22" s="9">
        <v>6</v>
      </c>
      <c r="D22" s="11">
        <v>-756689</v>
      </c>
      <c r="E22" s="11">
        <v>-589653</v>
      </c>
    </row>
    <row r="23" spans="1:5" s="15" customFormat="1" ht="18.75" customHeight="1" x14ac:dyDescent="0.3">
      <c r="A23" s="1"/>
      <c r="B23" s="12" t="s">
        <v>99</v>
      </c>
      <c r="C23" s="13"/>
      <c r="D23" s="14">
        <v>2577408</v>
      </c>
      <c r="E23" s="14">
        <v>1207283</v>
      </c>
    </row>
    <row r="24" spans="1:5" ht="12.75" customHeight="1" x14ac:dyDescent="0.2">
      <c r="A24" s="7"/>
      <c r="B24" s="8" t="s">
        <v>100</v>
      </c>
      <c r="C24" s="9"/>
      <c r="D24" s="10"/>
      <c r="E24" s="10"/>
    </row>
    <row r="25" spans="1:5" s="15" customFormat="1" ht="39.75" customHeight="1" x14ac:dyDescent="0.3">
      <c r="A25" s="1"/>
      <c r="B25" s="12" t="s">
        <v>101</v>
      </c>
      <c r="C25" s="13"/>
      <c r="D25" s="14">
        <v>2577408</v>
      </c>
      <c r="E25" s="14">
        <v>1207283</v>
      </c>
    </row>
    <row r="26" spans="1:5" ht="12.75" customHeight="1" x14ac:dyDescent="0.2">
      <c r="A26" s="7"/>
      <c r="B26" s="8" t="s">
        <v>29</v>
      </c>
      <c r="C26" s="9"/>
      <c r="D26" s="10"/>
      <c r="E26" s="10"/>
    </row>
    <row r="27" spans="1:5" ht="11.25" customHeight="1" x14ac:dyDescent="0.2"/>
    <row r="28" spans="1:5" ht="11.25" customHeight="1" x14ac:dyDescent="0.2">
      <c r="B28" t="s">
        <v>18</v>
      </c>
    </row>
    <row r="29" spans="1:5" ht="11.25" customHeight="1" x14ac:dyDescent="0.2"/>
    <row r="30" spans="1:5" ht="11.25" customHeight="1" x14ac:dyDescent="0.2">
      <c r="B30" t="s">
        <v>19</v>
      </c>
    </row>
    <row r="31" spans="1:5" ht="11.25" customHeight="1" x14ac:dyDescent="0.2"/>
    <row r="32" spans="1:5" ht="11.25" customHeight="1" x14ac:dyDescent="0.2">
      <c r="B32" t="s">
        <v>20</v>
      </c>
    </row>
    <row r="33" ht="11.25" customHeight="1" x14ac:dyDescent="0.2"/>
  </sheetData>
  <pageMargins left="0.39370078740157483" right="0.39370078740157483" top="0.39370078740157483" bottom="0.39370078740157483" header="0" footer="0"/>
  <pageSetup paperSize="9" scale="8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7"/>
  <sheetViews>
    <sheetView topLeftCell="A4" workbookViewId="0">
      <selection activeCell="C18" sqref="C18"/>
    </sheetView>
  </sheetViews>
  <sheetFormatPr defaultColWidth="9.83203125" defaultRowHeight="11.25" x14ac:dyDescent="0.2"/>
  <cols>
    <col min="1" max="1" width="4.33203125" customWidth="1"/>
    <col min="2" max="2" width="65.33203125" customWidth="1"/>
    <col min="3" max="6" width="28.5" customWidth="1"/>
    <col min="7" max="7" width="10.5" customWidth="1"/>
  </cols>
  <sheetData>
    <row r="1" spans="1:6" ht="18.75" customHeight="1" x14ac:dyDescent="0.2">
      <c r="B1" s="1" t="s">
        <v>0</v>
      </c>
    </row>
    <row r="2" spans="1:6" ht="11.25" customHeight="1" x14ac:dyDescent="0.2"/>
    <row r="3" spans="1:6" ht="73.5" customHeight="1" x14ac:dyDescent="0.2">
      <c r="B3" s="2" t="s">
        <v>102</v>
      </c>
    </row>
    <row r="4" spans="1:6" ht="11.25" customHeight="1" x14ac:dyDescent="0.2">
      <c r="B4" s="3" t="s">
        <v>1</v>
      </c>
    </row>
    <row r="5" spans="1:6" ht="12.75" customHeight="1" x14ac:dyDescent="0.2"/>
    <row r="6" spans="1:6" s="6" customFormat="1" ht="50.45" customHeight="1" x14ac:dyDescent="0.2">
      <c r="A6" s="4"/>
      <c r="B6" s="5" t="s">
        <v>2</v>
      </c>
      <c r="C6" s="5" t="s">
        <v>86</v>
      </c>
      <c r="D6" s="5" t="s">
        <v>30</v>
      </c>
      <c r="E6" s="5" t="s">
        <v>15</v>
      </c>
      <c r="F6" s="5" t="s">
        <v>16</v>
      </c>
    </row>
    <row r="7" spans="1:6" s="6" customFormat="1" ht="12.75" x14ac:dyDescent="0.2">
      <c r="A7" s="4"/>
      <c r="B7" s="16" t="s">
        <v>111</v>
      </c>
      <c r="C7" s="17">
        <v>14872437</v>
      </c>
      <c r="D7" s="17">
        <v>-1267</v>
      </c>
      <c r="E7" s="17">
        <v>1977914</v>
      </c>
      <c r="F7" s="17">
        <f>SUM(C7:E7)</f>
        <v>16849084</v>
      </c>
    </row>
    <row r="8" spans="1:6" s="6" customFormat="1" ht="24" x14ac:dyDescent="0.2">
      <c r="A8" s="4"/>
      <c r="B8" s="79" t="s">
        <v>112</v>
      </c>
      <c r="C8" s="5"/>
      <c r="D8" s="5"/>
      <c r="E8" s="5"/>
      <c r="F8" s="20"/>
    </row>
    <row r="9" spans="1:6" s="6" customFormat="1" ht="15.75" x14ac:dyDescent="0.2">
      <c r="A9" s="4"/>
      <c r="B9" s="19" t="s">
        <v>113</v>
      </c>
      <c r="C9" s="5"/>
      <c r="D9" s="5"/>
      <c r="E9" s="5"/>
      <c r="F9" s="20"/>
    </row>
    <row r="10" spans="1:6" s="6" customFormat="1" ht="15.75" x14ac:dyDescent="0.2">
      <c r="A10" s="4"/>
      <c r="B10" s="76" t="s">
        <v>106</v>
      </c>
      <c r="C10" s="20">
        <v>2000000</v>
      </c>
      <c r="D10" s="5"/>
      <c r="E10" s="5"/>
      <c r="F10" s="20">
        <f>SUM(C10:E10)</f>
        <v>2000000</v>
      </c>
    </row>
    <row r="11" spans="1:6" s="6" customFormat="1" ht="12.75" x14ac:dyDescent="0.2">
      <c r="A11" s="4"/>
      <c r="B11" s="19" t="s">
        <v>107</v>
      </c>
      <c r="C11" s="20"/>
      <c r="D11" s="20"/>
      <c r="E11" s="20">
        <v>-1942885</v>
      </c>
      <c r="F11" s="20">
        <f t="shared" ref="F11:F12" si="0">SUM(C11:E11)</f>
        <v>-1942885</v>
      </c>
    </row>
    <row r="12" spans="1:6" s="6" customFormat="1" ht="15.75" x14ac:dyDescent="0.2">
      <c r="A12" s="4"/>
      <c r="B12" s="74" t="s">
        <v>104</v>
      </c>
      <c r="C12" s="5"/>
      <c r="D12" s="5"/>
      <c r="E12" s="20">
        <v>1207283</v>
      </c>
      <c r="F12" s="20">
        <f t="shared" si="0"/>
        <v>1207283</v>
      </c>
    </row>
    <row r="13" spans="1:6" s="6" customFormat="1" ht="12.75" x14ac:dyDescent="0.2">
      <c r="A13" s="4"/>
      <c r="B13" s="80" t="s">
        <v>114</v>
      </c>
      <c r="C13" s="17">
        <f>SUM(C7:C12)</f>
        <v>16872437</v>
      </c>
      <c r="D13" s="17">
        <f t="shared" ref="D13:F13" si="1">SUM(D7:D12)</f>
        <v>-1267</v>
      </c>
      <c r="E13" s="17">
        <f t="shared" si="1"/>
        <v>1242312</v>
      </c>
      <c r="F13" s="17">
        <f t="shared" si="1"/>
        <v>18113482</v>
      </c>
    </row>
    <row r="14" spans="1:6" ht="12" customHeight="1" x14ac:dyDescent="0.2">
      <c r="B14" s="16" t="s">
        <v>115</v>
      </c>
      <c r="C14" s="17">
        <v>20173830</v>
      </c>
      <c r="D14" s="17">
        <v>-1267</v>
      </c>
      <c r="E14" s="17">
        <v>666757</v>
      </c>
      <c r="F14" s="17">
        <v>20839320</v>
      </c>
    </row>
    <row r="15" spans="1:6" ht="23.25" customHeight="1" x14ac:dyDescent="0.2">
      <c r="B15" s="81" t="s">
        <v>103</v>
      </c>
      <c r="C15" s="18"/>
      <c r="D15" s="18"/>
      <c r="E15" s="18"/>
      <c r="F15" s="18"/>
    </row>
    <row r="16" spans="1:6" ht="12" customHeight="1" x14ac:dyDescent="0.2">
      <c r="B16" s="74" t="s">
        <v>104</v>
      </c>
      <c r="C16" s="18"/>
      <c r="D16" s="18"/>
      <c r="E16" s="20">
        <v>1945680</v>
      </c>
      <c r="F16" s="20">
        <v>1945680</v>
      </c>
    </row>
    <row r="17" spans="2:6" ht="36.75" customHeight="1" x14ac:dyDescent="0.2">
      <c r="B17" s="82" t="s">
        <v>105</v>
      </c>
      <c r="C17" s="18"/>
      <c r="D17" s="18"/>
      <c r="E17" s="18"/>
      <c r="F17" s="18"/>
    </row>
    <row r="18" spans="2:6" ht="12" customHeight="1" x14ac:dyDescent="0.2">
      <c r="B18" s="76" t="s">
        <v>106</v>
      </c>
      <c r="C18" s="18"/>
      <c r="D18" s="20"/>
      <c r="E18" s="83"/>
      <c r="F18" s="83"/>
    </row>
    <row r="19" spans="2:6" ht="12" customHeight="1" x14ac:dyDescent="0.2">
      <c r="B19" s="19" t="s">
        <v>107</v>
      </c>
      <c r="C19" s="18"/>
      <c r="D19" s="18"/>
      <c r="E19" s="18"/>
      <c r="F19" s="18"/>
    </row>
    <row r="20" spans="2:6" ht="12" customHeight="1" x14ac:dyDescent="0.2">
      <c r="B20" s="80" t="s">
        <v>108</v>
      </c>
      <c r="C20" s="17">
        <v>20173830</v>
      </c>
      <c r="D20" s="17">
        <v>-1267</v>
      </c>
      <c r="E20" s="17">
        <v>2612437</v>
      </c>
      <c r="F20" s="17">
        <f>SUM(F14:F19)</f>
        <v>22785000</v>
      </c>
    </row>
    <row r="21" spans="2:6" ht="11.25" customHeight="1" x14ac:dyDescent="0.2"/>
    <row r="22" spans="2:6" ht="11.25" customHeight="1" x14ac:dyDescent="0.2">
      <c r="B22" t="s">
        <v>18</v>
      </c>
    </row>
    <row r="23" spans="2:6" ht="11.25" customHeight="1" x14ac:dyDescent="0.2"/>
    <row r="24" spans="2:6" ht="11.25" customHeight="1" x14ac:dyDescent="0.2">
      <c r="B24" t="s">
        <v>19</v>
      </c>
    </row>
    <row r="25" spans="2:6" ht="11.25" customHeight="1" x14ac:dyDescent="0.2"/>
    <row r="26" spans="2:6" ht="11.25" customHeight="1" x14ac:dyDescent="0.2">
      <c r="B26" t="s">
        <v>31</v>
      </c>
    </row>
    <row r="27" spans="2:6" ht="11.25" customHeight="1" x14ac:dyDescent="0.2"/>
  </sheetData>
  <pageMargins left="0.39370078740157483" right="0.39370078740157483" top="0.39370078740157483" bottom="0.39370078740157483" header="0" footer="0"/>
  <pageSetup paperSize="9" scale="65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zoomScale="96" zoomScaleSheetLayoutView="96" workbookViewId="0">
      <selection activeCell="A56" sqref="A56"/>
    </sheetView>
  </sheetViews>
  <sheetFormatPr defaultRowHeight="11.25" x14ac:dyDescent="0.2"/>
  <cols>
    <col min="1" max="1" width="73.1640625" bestFit="1" customWidth="1"/>
    <col min="3" max="3" width="16.6640625" customWidth="1"/>
    <col min="5" max="5" width="14" bestFit="1" customWidth="1"/>
  </cols>
  <sheetData>
    <row r="1" spans="1:5" ht="16.5" x14ac:dyDescent="0.25">
      <c r="A1" s="21" t="s">
        <v>32</v>
      </c>
      <c r="B1" s="22"/>
      <c r="C1" s="22"/>
      <c r="D1" s="22"/>
      <c r="E1" s="22"/>
    </row>
    <row r="2" spans="1:5" ht="15" x14ac:dyDescent="0.25">
      <c r="A2" s="23"/>
      <c r="B2" s="22"/>
      <c r="C2" s="22"/>
      <c r="D2" s="22"/>
      <c r="E2" s="22"/>
    </row>
    <row r="3" spans="1:5" ht="15" x14ac:dyDescent="0.25">
      <c r="A3" s="23" t="s">
        <v>33</v>
      </c>
      <c r="B3" s="22"/>
      <c r="C3" s="22"/>
      <c r="D3" s="22"/>
      <c r="E3" s="22"/>
    </row>
    <row r="4" spans="1:5" ht="15" x14ac:dyDescent="0.25">
      <c r="A4" s="23" t="s">
        <v>34</v>
      </c>
      <c r="B4" s="22"/>
      <c r="C4" s="22"/>
      <c r="D4" s="22"/>
      <c r="E4" s="22"/>
    </row>
    <row r="5" spans="1:5" ht="15" x14ac:dyDescent="0.25">
      <c r="A5" s="24" t="s">
        <v>35</v>
      </c>
      <c r="B5" s="22"/>
      <c r="C5" s="22"/>
      <c r="D5" s="22"/>
      <c r="E5" s="22"/>
    </row>
    <row r="6" spans="1:5" ht="15" x14ac:dyDescent="0.25">
      <c r="A6" s="25"/>
      <c r="B6" s="22"/>
      <c r="C6" s="22"/>
      <c r="D6" s="22"/>
      <c r="E6" s="22"/>
    </row>
    <row r="7" spans="1:5" x14ac:dyDescent="0.2">
      <c r="A7" s="26"/>
      <c r="B7" s="27" t="s">
        <v>36</v>
      </c>
      <c r="C7" s="27" t="s">
        <v>37</v>
      </c>
      <c r="D7" s="27"/>
      <c r="E7" s="27" t="s">
        <v>37</v>
      </c>
    </row>
    <row r="8" spans="1:5" ht="21.75" x14ac:dyDescent="0.2">
      <c r="A8" s="26"/>
      <c r="B8" s="27" t="s">
        <v>38</v>
      </c>
      <c r="C8" s="27" t="s">
        <v>39</v>
      </c>
      <c r="D8" s="27"/>
      <c r="E8" s="27" t="s">
        <v>39</v>
      </c>
    </row>
    <row r="9" spans="1:5" ht="15" x14ac:dyDescent="0.25">
      <c r="A9" s="26"/>
      <c r="B9" s="28"/>
      <c r="C9" s="27" t="s">
        <v>40</v>
      </c>
      <c r="D9" s="27"/>
      <c r="E9" s="27" t="s">
        <v>40</v>
      </c>
    </row>
    <row r="10" spans="1:5" ht="15" x14ac:dyDescent="0.25">
      <c r="A10" s="26"/>
      <c r="B10" s="28"/>
      <c r="C10" s="27" t="s">
        <v>41</v>
      </c>
      <c r="D10" s="27"/>
      <c r="E10" s="27" t="s">
        <v>42</v>
      </c>
    </row>
    <row r="11" spans="1:5" ht="21.75" x14ac:dyDescent="0.2">
      <c r="A11" s="29" t="s">
        <v>43</v>
      </c>
      <c r="B11" s="30"/>
      <c r="C11" s="31"/>
      <c r="D11" s="31"/>
      <c r="E11" s="31"/>
    </row>
    <row r="12" spans="1:5" ht="12.75" x14ac:dyDescent="0.2">
      <c r="A12" s="32" t="s">
        <v>44</v>
      </c>
      <c r="B12" s="33"/>
      <c r="C12" s="34">
        <v>2577408</v>
      </c>
      <c r="D12" s="35"/>
      <c r="E12" s="34">
        <v>1207283</v>
      </c>
    </row>
    <row r="13" spans="1:5" x14ac:dyDescent="0.2">
      <c r="A13" s="31" t="s">
        <v>45</v>
      </c>
      <c r="B13" s="33"/>
      <c r="C13" s="36"/>
      <c r="D13" s="36"/>
      <c r="E13" s="36"/>
    </row>
    <row r="14" spans="1:5" ht="25.5" x14ac:dyDescent="0.2">
      <c r="A14" s="37" t="s">
        <v>46</v>
      </c>
      <c r="B14" s="38"/>
      <c r="C14" s="39">
        <v>-47081</v>
      </c>
      <c r="D14" s="36"/>
      <c r="E14" s="39">
        <v>3307</v>
      </c>
    </row>
    <row r="15" spans="1:5" ht="38.25" x14ac:dyDescent="0.2">
      <c r="A15" s="37" t="s">
        <v>47</v>
      </c>
      <c r="B15" s="38"/>
      <c r="C15" s="39">
        <v>-1124606</v>
      </c>
      <c r="D15" s="36"/>
      <c r="E15" s="39">
        <v>-303209</v>
      </c>
    </row>
    <row r="16" spans="1:5" ht="12.75" x14ac:dyDescent="0.2">
      <c r="A16" s="37" t="s">
        <v>48</v>
      </c>
      <c r="B16" s="38"/>
      <c r="C16" s="39">
        <v>427788</v>
      </c>
      <c r="D16" s="36"/>
      <c r="E16" s="39">
        <v>951935</v>
      </c>
    </row>
    <row r="17" spans="1:5" x14ac:dyDescent="0.2">
      <c r="A17" s="40" t="s">
        <v>49</v>
      </c>
      <c r="B17" s="38"/>
      <c r="C17" s="39">
        <f>10742-4600</f>
        <v>6142</v>
      </c>
      <c r="D17" s="36"/>
      <c r="E17" s="39">
        <f>11189+320</f>
        <v>11509</v>
      </c>
    </row>
    <row r="18" spans="1:5" x14ac:dyDescent="0.2">
      <c r="A18" s="31" t="s">
        <v>22</v>
      </c>
      <c r="B18" s="38"/>
      <c r="C18" s="39">
        <v>-1381831</v>
      </c>
      <c r="D18" s="36"/>
      <c r="E18" s="39">
        <v>-1464027</v>
      </c>
    </row>
    <row r="19" spans="1:5" x14ac:dyDescent="0.2">
      <c r="A19" s="31" t="s">
        <v>50</v>
      </c>
      <c r="B19" s="38"/>
      <c r="C19" s="39">
        <v>420097</v>
      </c>
      <c r="D19" s="36"/>
      <c r="E19" s="39">
        <v>503618</v>
      </c>
    </row>
    <row r="20" spans="1:5" ht="12" thickBot="1" x14ac:dyDescent="0.25">
      <c r="A20" s="41"/>
      <c r="B20" s="42"/>
      <c r="C20" s="43"/>
      <c r="D20" s="44"/>
      <c r="E20" s="43"/>
    </row>
    <row r="21" spans="1:5" ht="25.5" x14ac:dyDescent="0.2">
      <c r="A21" s="45" t="s">
        <v>51</v>
      </c>
      <c r="B21" s="33"/>
      <c r="C21" s="34">
        <f>SUM(C12:C20)</f>
        <v>877917</v>
      </c>
      <c r="D21" s="34"/>
      <c r="E21" s="34">
        <f>SUM(E12:E20)</f>
        <v>910416</v>
      </c>
    </row>
    <row r="22" spans="1:5" ht="12.75" x14ac:dyDescent="0.2">
      <c r="A22" s="32" t="s">
        <v>52</v>
      </c>
      <c r="B22" s="46"/>
      <c r="C22" s="31"/>
      <c r="D22" s="36"/>
      <c r="E22" s="31"/>
    </row>
    <row r="23" spans="1:5" ht="12.75" x14ac:dyDescent="0.2">
      <c r="A23" s="37" t="s">
        <v>53</v>
      </c>
      <c r="B23" s="30"/>
      <c r="C23" s="39">
        <v>3470655</v>
      </c>
      <c r="D23" s="36"/>
      <c r="E23" s="39">
        <v>1731775</v>
      </c>
    </row>
    <row r="24" spans="1:5" ht="25.5" x14ac:dyDescent="0.2">
      <c r="A24" s="37" t="s">
        <v>54</v>
      </c>
      <c r="B24" s="46"/>
      <c r="C24" s="39">
        <v>-3252925</v>
      </c>
      <c r="D24" s="36"/>
      <c r="E24" s="39">
        <v>-3960004</v>
      </c>
    </row>
    <row r="25" spans="1:5" ht="12.75" x14ac:dyDescent="0.2">
      <c r="A25" s="47" t="s">
        <v>55</v>
      </c>
      <c r="B25" s="48"/>
      <c r="C25" s="39">
        <v>366520</v>
      </c>
      <c r="D25" s="36"/>
      <c r="E25" s="39">
        <v>-113622</v>
      </c>
    </row>
    <row r="26" spans="1:5" ht="12.75" x14ac:dyDescent="0.2">
      <c r="A26" s="49" t="s">
        <v>56</v>
      </c>
      <c r="B26" s="48"/>
      <c r="C26" s="39"/>
      <c r="D26" s="36"/>
      <c r="E26" s="39"/>
    </row>
    <row r="27" spans="1:5" ht="12.75" x14ac:dyDescent="0.2">
      <c r="A27" s="50" t="s">
        <v>12</v>
      </c>
      <c r="B27" s="30"/>
      <c r="C27" s="39">
        <v>1745347</v>
      </c>
      <c r="D27" s="36"/>
      <c r="E27" s="39">
        <v>1862549</v>
      </c>
    </row>
    <row r="28" spans="1:5" ht="13.5" thickBot="1" x14ac:dyDescent="0.25">
      <c r="A28" s="51" t="s">
        <v>13</v>
      </c>
      <c r="B28" s="52"/>
      <c r="C28" s="43">
        <v>515659</v>
      </c>
      <c r="D28" s="44"/>
      <c r="E28" s="43">
        <v>-107693</v>
      </c>
    </row>
    <row r="29" spans="1:5" ht="25.5" x14ac:dyDescent="0.2">
      <c r="A29" s="45" t="s">
        <v>57</v>
      </c>
      <c r="B29" s="30"/>
      <c r="C29" s="39">
        <f>SUM(C21:C28)</f>
        <v>3723173</v>
      </c>
      <c r="D29" s="36"/>
      <c r="E29" s="39">
        <f>SUM(E21:E28)</f>
        <v>323421</v>
      </c>
    </row>
    <row r="30" spans="1:5" ht="15" x14ac:dyDescent="0.25">
      <c r="A30" s="47" t="s">
        <v>58</v>
      </c>
      <c r="B30" s="53"/>
      <c r="C30" s="54">
        <v>-2637</v>
      </c>
      <c r="D30" s="55"/>
      <c r="E30" s="39">
        <v>-12158</v>
      </c>
    </row>
    <row r="31" spans="1:5" ht="12.75" x14ac:dyDescent="0.2">
      <c r="A31" s="47" t="s">
        <v>59</v>
      </c>
      <c r="B31" s="30"/>
      <c r="C31" s="39">
        <v>-1961631</v>
      </c>
      <c r="D31" s="39"/>
      <c r="E31" s="39">
        <v>758372</v>
      </c>
    </row>
    <row r="32" spans="1:5" ht="12" thickBot="1" x14ac:dyDescent="0.25">
      <c r="A32" s="41" t="s">
        <v>60</v>
      </c>
      <c r="B32" s="53"/>
      <c r="C32" s="56">
        <v>411585</v>
      </c>
      <c r="D32" s="44"/>
      <c r="E32" s="43">
        <v>-395757</v>
      </c>
    </row>
    <row r="33" spans="1:5" ht="25.5" x14ac:dyDescent="0.2">
      <c r="A33" s="45" t="s">
        <v>61</v>
      </c>
      <c r="B33" s="30"/>
      <c r="C33" s="39">
        <f>SUM(C29:C32)</f>
        <v>2170490</v>
      </c>
      <c r="D33" s="36"/>
      <c r="E33" s="39">
        <f>SUM(E29:E32)</f>
        <v>673878</v>
      </c>
    </row>
    <row r="34" spans="1:5" ht="15" x14ac:dyDescent="0.25">
      <c r="A34" s="57"/>
      <c r="B34" s="58"/>
      <c r="C34" s="54"/>
      <c r="D34" s="58"/>
      <c r="E34" s="54"/>
    </row>
    <row r="35" spans="1:5" ht="21.75" x14ac:dyDescent="0.2">
      <c r="A35" s="59" t="s">
        <v>62</v>
      </c>
      <c r="B35" s="60"/>
      <c r="C35" s="55"/>
      <c r="D35" s="55"/>
      <c r="E35" s="55"/>
    </row>
    <row r="36" spans="1:5" x14ac:dyDescent="0.2">
      <c r="A36" s="31" t="s">
        <v>63</v>
      </c>
      <c r="B36" s="60"/>
      <c r="C36" s="61">
        <v>-26356</v>
      </c>
      <c r="D36" s="61"/>
      <c r="E36" s="61">
        <v>-13579</v>
      </c>
    </row>
    <row r="37" spans="1:5" ht="13.5" thickBot="1" x14ac:dyDescent="0.25">
      <c r="A37" s="51" t="s">
        <v>64</v>
      </c>
      <c r="B37" s="48"/>
      <c r="C37" s="43">
        <v>10128</v>
      </c>
      <c r="D37" s="44"/>
      <c r="E37" s="43">
        <v>4059</v>
      </c>
    </row>
    <row r="38" spans="1:5" ht="12.75" x14ac:dyDescent="0.2">
      <c r="A38" s="45" t="s">
        <v>65</v>
      </c>
      <c r="B38" s="60"/>
      <c r="C38" s="61">
        <f>SUM(C36:C37)</f>
        <v>-16228</v>
      </c>
      <c r="D38" s="55"/>
      <c r="E38" s="61">
        <f>SUM(E36:E37)</f>
        <v>-9520</v>
      </c>
    </row>
    <row r="39" spans="1:5" x14ac:dyDescent="0.2">
      <c r="A39" s="31"/>
      <c r="B39" s="48"/>
      <c r="C39" s="36"/>
      <c r="D39" s="36"/>
      <c r="E39" s="36"/>
    </row>
    <row r="40" spans="1:5" ht="21.75" x14ac:dyDescent="0.2">
      <c r="A40" s="29" t="s">
        <v>66</v>
      </c>
      <c r="B40" s="60"/>
      <c r="C40" s="61"/>
      <c r="D40" s="55"/>
      <c r="E40" s="61"/>
    </row>
    <row r="41" spans="1:5" ht="12.75" x14ac:dyDescent="0.2">
      <c r="A41" s="50" t="s">
        <v>67</v>
      </c>
      <c r="B41" s="31"/>
      <c r="C41" s="62">
        <f>'[1]ДДС 1кв. 2021'!F37</f>
        <v>0</v>
      </c>
      <c r="D41" s="62"/>
      <c r="E41" s="62">
        <v>2000000</v>
      </c>
    </row>
    <row r="42" spans="1:5" ht="12.75" x14ac:dyDescent="0.2">
      <c r="A42" s="47" t="s">
        <v>68</v>
      </c>
      <c r="B42" s="63"/>
      <c r="C42" s="64">
        <v>-631728</v>
      </c>
      <c r="D42" s="65"/>
      <c r="E42" s="64">
        <v>-1942885</v>
      </c>
    </row>
    <row r="43" spans="1:5" ht="12.75" x14ac:dyDescent="0.2">
      <c r="A43" s="45" t="s">
        <v>69</v>
      </c>
      <c r="B43" s="66"/>
      <c r="C43" s="67">
        <f>SUM(C41:C42)</f>
        <v>-631728</v>
      </c>
      <c r="D43" s="66"/>
      <c r="E43" s="67">
        <f>SUM(E41:E42)</f>
        <v>57115</v>
      </c>
    </row>
    <row r="44" spans="1:5" ht="12.75" x14ac:dyDescent="0.2">
      <c r="A44" s="45"/>
      <c r="B44" s="57"/>
      <c r="C44" s="68"/>
      <c r="D44" s="57"/>
      <c r="E44" s="68"/>
    </row>
    <row r="45" spans="1:5" ht="25.5" x14ac:dyDescent="0.2">
      <c r="A45" s="37" t="s">
        <v>70</v>
      </c>
      <c r="B45" s="31"/>
      <c r="C45" s="31">
        <v>8472</v>
      </c>
      <c r="D45" s="31"/>
      <c r="E45" s="31">
        <v>-26483</v>
      </c>
    </row>
    <row r="46" spans="1:5" ht="26.25" thickBot="1" x14ac:dyDescent="0.25">
      <c r="A46" s="37" t="s">
        <v>71</v>
      </c>
      <c r="B46" s="42"/>
      <c r="C46" s="41">
        <v>33963</v>
      </c>
      <c r="D46" s="44"/>
      <c r="E46" s="41"/>
    </row>
    <row r="47" spans="1:5" ht="12.75" x14ac:dyDescent="0.2">
      <c r="A47" s="45" t="s">
        <v>72</v>
      </c>
      <c r="B47" s="38"/>
      <c r="C47" s="39">
        <f t="shared" ref="C47" si="0">SUM(C33,C38,C43,C45,C46)</f>
        <v>1564969</v>
      </c>
      <c r="D47" s="39"/>
      <c r="E47" s="39">
        <f>SUM(E33,E38,E43,E45,E46)</f>
        <v>694990</v>
      </c>
    </row>
    <row r="48" spans="1:5" ht="12.75" x14ac:dyDescent="0.2">
      <c r="A48" s="37" t="s">
        <v>73</v>
      </c>
      <c r="B48" s="39">
        <f>B36+B40+B46</f>
        <v>0</v>
      </c>
      <c r="C48" s="39">
        <v>613767</v>
      </c>
      <c r="D48" s="39"/>
      <c r="E48" s="39">
        <v>220284</v>
      </c>
    </row>
    <row r="49" spans="1:5" ht="12.75" x14ac:dyDescent="0.2">
      <c r="A49" s="69" t="s">
        <v>74</v>
      </c>
      <c r="B49" s="38"/>
      <c r="C49" s="34">
        <f t="shared" ref="C49" si="1">SUM(C47:C48)</f>
        <v>2178736</v>
      </c>
      <c r="D49" s="34"/>
      <c r="E49" s="34">
        <f>SUM(E47:E48)</f>
        <v>915274</v>
      </c>
    </row>
    <row r="50" spans="1:5" ht="15" x14ac:dyDescent="0.25">
      <c r="A50" s="70" t="s">
        <v>75</v>
      </c>
      <c r="B50" s="22"/>
      <c r="C50" s="22"/>
      <c r="D50" s="22"/>
      <c r="E50" s="22"/>
    </row>
    <row r="51" spans="1:5" ht="15" x14ac:dyDescent="0.25">
      <c r="A51" s="71"/>
      <c r="B51" s="22"/>
      <c r="C51" s="22"/>
      <c r="D51" s="22"/>
      <c r="E51" s="22"/>
    </row>
    <row r="52" spans="1:5" ht="15" x14ac:dyDescent="0.25">
      <c r="A52" s="71"/>
      <c r="B52" s="22"/>
      <c r="C52" s="22"/>
      <c r="D52" s="22"/>
      <c r="E52" s="22"/>
    </row>
    <row r="53" spans="1:5" ht="15" x14ac:dyDescent="0.25">
      <c r="A53" s="71" t="s">
        <v>76</v>
      </c>
      <c r="B53" s="71" t="s">
        <v>76</v>
      </c>
      <c r="C53" s="22"/>
      <c r="D53" s="22"/>
      <c r="E53" s="22"/>
    </row>
    <row r="54" spans="1:5" ht="15" x14ac:dyDescent="0.25">
      <c r="A54" s="70" t="s">
        <v>109</v>
      </c>
      <c r="B54" s="70" t="s">
        <v>77</v>
      </c>
      <c r="C54" s="22"/>
      <c r="D54" s="22"/>
      <c r="E54" s="22"/>
    </row>
    <row r="55" spans="1:5" ht="15" x14ac:dyDescent="0.25">
      <c r="A55" s="70" t="s">
        <v>110</v>
      </c>
      <c r="B55" s="70" t="s">
        <v>78</v>
      </c>
      <c r="C55" s="22"/>
      <c r="D55" s="22"/>
      <c r="E55" s="22"/>
    </row>
    <row r="56" spans="1:5" ht="15" x14ac:dyDescent="0.25">
      <c r="A56" s="71"/>
      <c r="B56" s="22"/>
      <c r="C56" s="22"/>
      <c r="D56" s="22"/>
      <c r="E56" s="22"/>
    </row>
    <row r="57" spans="1:5" ht="15" x14ac:dyDescent="0.25">
      <c r="A57" s="70" t="s">
        <v>79</v>
      </c>
      <c r="B57" s="70"/>
      <c r="C57" s="22"/>
      <c r="D57" s="22"/>
      <c r="E57" s="22"/>
    </row>
    <row r="58" spans="1:5" ht="15" x14ac:dyDescent="0.25">
      <c r="A58" s="70" t="s">
        <v>80</v>
      </c>
      <c r="B58" s="70"/>
      <c r="C58" s="22"/>
      <c r="D58" s="22"/>
      <c r="E58" s="22"/>
    </row>
    <row r="59" spans="1:5" x14ac:dyDescent="0.2">
      <c r="A59" s="72"/>
      <c r="B59" s="72"/>
      <c r="C59" s="72"/>
      <c r="D59" s="72"/>
      <c r="E59" s="72"/>
    </row>
    <row r="60" spans="1:5" x14ac:dyDescent="0.2">
      <c r="A60" s="72"/>
      <c r="B60" s="72"/>
      <c r="C60" s="72"/>
      <c r="D60" s="72"/>
      <c r="E60" s="72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ДвижениеКапитал (2)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Лиза Жанпейсова</dc:creator>
  <cp:lastModifiedBy>Лиза Жанпейсова</cp:lastModifiedBy>
  <cp:lastPrinted>2021-08-27T15:52:04Z</cp:lastPrinted>
  <dcterms:created xsi:type="dcterms:W3CDTF">2021-08-09T09:05:58Z</dcterms:created>
  <dcterms:modified xsi:type="dcterms:W3CDTF">2021-08-27T16:29:19Z</dcterms:modified>
</cp:coreProperties>
</file>