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835" windowHeight="12780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 refMode="R1C1"/>
</workbook>
</file>

<file path=xl/calcChain.xml><?xml version="1.0" encoding="utf-8"?>
<calcChain xmlns="http://schemas.openxmlformats.org/spreadsheetml/2006/main">
  <c r="E71" i="2"/>
  <c r="F70"/>
  <c r="F71" s="1"/>
  <c r="D70"/>
  <c r="J62"/>
  <c r="I62"/>
  <c r="H62"/>
  <c r="G62"/>
  <c r="J55"/>
  <c r="I55"/>
  <c r="H55"/>
  <c r="G55"/>
  <c r="J51"/>
  <c r="I51"/>
  <c r="H51"/>
  <c r="G51"/>
  <c r="J43"/>
  <c r="I43"/>
  <c r="D43"/>
  <c r="D71" s="1"/>
  <c r="C43"/>
  <c r="C71" s="1"/>
  <c r="F40"/>
  <c r="D40"/>
  <c r="F36"/>
  <c r="D36"/>
  <c r="F35"/>
  <c r="D35"/>
  <c r="F34"/>
  <c r="F32" s="1"/>
  <c r="J32" s="1"/>
  <c r="D34"/>
  <c r="E32"/>
  <c r="I32" s="1"/>
  <c r="D32"/>
  <c r="H32" s="1"/>
  <c r="C32"/>
  <c r="G32" s="1"/>
  <c r="F31"/>
  <c r="D31"/>
  <c r="J24"/>
  <c r="I24"/>
  <c r="H24"/>
  <c r="G24"/>
  <c r="I20"/>
  <c r="G20"/>
  <c r="F20"/>
  <c r="J20" s="1"/>
  <c r="D20"/>
  <c r="H20" s="1"/>
  <c r="F11"/>
  <c r="E11"/>
  <c r="E41" s="1"/>
  <c r="E73" s="1"/>
  <c r="E77" s="1"/>
  <c r="E82" s="1"/>
  <c r="D11"/>
  <c r="D41" s="1"/>
  <c r="D73" s="1"/>
  <c r="D77" s="1"/>
  <c r="D82" s="1"/>
  <c r="C11"/>
  <c r="C41" s="1"/>
  <c r="C73" s="1"/>
  <c r="C77" s="1"/>
  <c r="C82" s="1"/>
  <c r="A6"/>
  <c r="A4"/>
  <c r="F54" i="1"/>
  <c r="E54"/>
  <c r="F17"/>
  <c r="E17"/>
  <c r="F41" i="2" l="1"/>
  <c r="F73" s="1"/>
  <c r="F77" s="1"/>
  <c r="F82" s="1"/>
  <c r="J11"/>
  <c r="H43"/>
  <c r="I11"/>
  <c r="G43"/>
  <c r="H11"/>
  <c r="G11"/>
</calcChain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<sst xmlns="http://schemas.openxmlformats.org/spreadsheetml/2006/main" count="177" uniqueCount="156">
  <si>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</si>
  <si>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</si>
  <si>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</si>
  <si>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</si>
  <si>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</si>
  <si>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октября 2014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</si>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</sst>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_т_г_._-;\-* #,##0.00_т_г_._-;_-* &quot;-&quot;??_т_г_._-;_-@_-"/>
    <numFmt numFmtId="165" formatCode="_(* #,##0_);_(* \(#,##0\);_(* &quot;-&quot;??_);_(@_)"/>
    <numFmt numFmtId="166" formatCode="_(&quot;$&quot;* #,##0_);_(&quot;$&quot;* \(#,##0\);_(&quot;$&quot;* &quot;-&quot;_);_(@_)"/>
    <numFmt numFmtId="167" formatCode="_-* #,##0_т_г_._-;\-* #,##0_т_г_._-;_-* &quot;-&quot;??_т_г_._-;_-@_-"/>
    <numFmt numFmtId="168" formatCode="_-* #,##0&quot;тг.&quot;_-;\-* #,##0&quot;тг.&quot;_-;_-* &quot;-&quot;&quot;тг.&quot;_-;_-@_-"/>
  </numFmts>
  <fonts count="2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vertical="top" wrapText="1"/>
    </xf>
    <xf numFmtId="3" fontId="8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165" fontId="8" fillId="0" borderId="1" xfId="4" applyNumberFormat="1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5" applyNumberFormat="1" applyFont="1" applyFill="1" applyProtection="1">
      <protection locked="0"/>
    </xf>
    <xf numFmtId="166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167" fontId="8" fillId="0" borderId="1" xfId="4" applyNumberFormat="1" applyFont="1" applyFill="1" applyBorder="1" applyAlignment="1" applyProtection="1">
      <alignment vertical="top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167" fontId="8" fillId="0" borderId="1" xfId="4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167" fontId="8" fillId="0" borderId="1" xfId="4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167" fontId="8" fillId="0" borderId="1" xfId="4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29">
    <cellStyle name="_с новыми формами для совмещающих" xfId="6"/>
    <cellStyle name="_шаблон отчет 2008 год" xfId="7"/>
    <cellStyle name="S0" xfId="8"/>
    <cellStyle name="S1" xfId="9"/>
    <cellStyle name="S10" xfId="10"/>
    <cellStyle name="S11" xfId="11"/>
    <cellStyle name="S12" xfId="12"/>
    <cellStyle name="S13" xfId="13"/>
    <cellStyle name="S14" xfId="14"/>
    <cellStyle name="S2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Денежный [0]" xfId="1" builtinId="7"/>
    <cellStyle name="Денежный [0] 2" xfId="23"/>
    <cellStyle name="Обычный" xfId="0" builtinId="0"/>
    <cellStyle name="Обычный 2" xfId="24"/>
    <cellStyle name="Обычный 2 2" xfId="25"/>
    <cellStyle name="Обычный 3" xfId="26"/>
    <cellStyle name="Обычный_I0000609Айнаш" xfId="2"/>
    <cellStyle name="Обычный_I0000709" xfId="3"/>
    <cellStyle name="Обычный_Приложения к Правилам по ИК_рус" xfId="5"/>
    <cellStyle name="Стиль 1" xfId="27"/>
    <cellStyle name="Финансовый 2" xfId="28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01_09_14caifcsobt%20&#1082;&#1074;&#1072;&#1088;&#1090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"/>
      <sheetName val="Пр2"/>
      <sheetName val="Пр3"/>
      <sheetName val="Пр4"/>
      <sheetName val="8 пр УИП БД"/>
      <sheetName val="нормати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Normal="100" zoomScaleSheetLayoutView="100" workbookViewId="0">
      <selection activeCell="M45" sqref="M45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7" t="s">
        <v>5</v>
      </c>
      <c r="B6" s="7"/>
      <c r="C6" s="7"/>
      <c r="D6" s="7"/>
    </row>
    <row r="7" spans="1:5" s="11" customFormat="1">
      <c r="A7" s="9"/>
      <c r="B7" s="9"/>
      <c r="C7" s="9"/>
      <c r="D7" s="10" t="s">
        <v>6</v>
      </c>
    </row>
    <row r="8" spans="1:5" ht="38.25">
      <c r="A8" s="12" t="s">
        <v>7</v>
      </c>
      <c r="B8" s="12" t="s">
        <v>8</v>
      </c>
      <c r="C8" s="12" t="s">
        <v>9</v>
      </c>
      <c r="D8" s="12" t="s">
        <v>10</v>
      </c>
    </row>
    <row r="9" spans="1:5">
      <c r="A9" s="13">
        <v>1</v>
      </c>
      <c r="B9" s="13">
        <v>2</v>
      </c>
      <c r="C9" s="13">
        <v>3</v>
      </c>
      <c r="D9" s="13">
        <v>4</v>
      </c>
    </row>
    <row r="10" spans="1:5">
      <c r="A10" s="14" t="s">
        <v>11</v>
      </c>
      <c r="B10" s="15"/>
      <c r="C10" s="16"/>
      <c r="D10" s="16"/>
    </row>
    <row r="11" spans="1:5">
      <c r="A11" s="17" t="s">
        <v>12</v>
      </c>
      <c r="B11" s="18">
        <v>1</v>
      </c>
      <c r="C11" s="19">
        <v>14817</v>
      </c>
      <c r="D11" s="19">
        <v>140438</v>
      </c>
    </row>
    <row r="12" spans="1:5">
      <c r="A12" s="20" t="s">
        <v>13</v>
      </c>
      <c r="B12" s="18">
        <v>2</v>
      </c>
      <c r="C12" s="19"/>
      <c r="D12" s="19"/>
    </row>
    <row r="13" spans="1:5" ht="25.5">
      <c r="A13" s="20" t="s">
        <v>14</v>
      </c>
      <c r="B13" s="18">
        <v>3</v>
      </c>
      <c r="C13" s="19">
        <v>269712.22164</v>
      </c>
      <c r="D13" s="19">
        <v>158112.73412999997</v>
      </c>
      <c r="E13" s="1" t="s">
        <v>15</v>
      </c>
    </row>
    <row r="14" spans="1:5">
      <c r="A14" s="20" t="s">
        <v>16</v>
      </c>
      <c r="B14" s="21" t="s">
        <v>17</v>
      </c>
      <c r="C14" s="19"/>
      <c r="D14" s="19"/>
    </row>
    <row r="15" spans="1:5" ht="25.5">
      <c r="A15" s="20" t="s">
        <v>18</v>
      </c>
      <c r="B15" s="18">
        <v>5</v>
      </c>
      <c r="C15" s="19">
        <v>433400.20204999996</v>
      </c>
      <c r="D15" s="19">
        <v>402506.21666999999</v>
      </c>
      <c r="E15" s="1" t="s">
        <v>19</v>
      </c>
    </row>
    <row r="16" spans="1:5">
      <c r="A16" s="20" t="s">
        <v>20</v>
      </c>
      <c r="B16" s="18">
        <v>6</v>
      </c>
      <c r="C16" s="19">
        <v>19786</v>
      </c>
      <c r="D16" s="19">
        <v>14612</v>
      </c>
    </row>
    <row r="17" spans="1:6">
      <c r="A17" s="20" t="s">
        <v>21</v>
      </c>
      <c r="B17" s="18">
        <v>7</v>
      </c>
      <c r="C17" s="22">
        <v>17268</v>
      </c>
      <c r="D17" s="19">
        <v>13751</v>
      </c>
      <c r="E17" s="23" t="b">
        <f>C17&gt;=C19+C20</f>
        <v>1</v>
      </c>
      <c r="F17" s="23" t="b">
        <f>D17&gt;=D19+D20</f>
        <v>1</v>
      </c>
    </row>
    <row r="18" spans="1:6">
      <c r="A18" s="20" t="s">
        <v>22</v>
      </c>
      <c r="B18" s="18"/>
      <c r="C18" s="19"/>
      <c r="D18" s="19"/>
    </row>
    <row r="19" spans="1:6">
      <c r="A19" s="20" t="s">
        <v>23</v>
      </c>
      <c r="B19" s="18"/>
      <c r="C19" s="19"/>
      <c r="D19" s="19"/>
    </row>
    <row r="20" spans="1:6">
      <c r="A20" s="20" t="s">
        <v>24</v>
      </c>
      <c r="B20" s="21"/>
      <c r="C20" s="19"/>
      <c r="D20" s="19"/>
    </row>
    <row r="21" spans="1:6" ht="25.5">
      <c r="A21" s="20" t="s">
        <v>25</v>
      </c>
      <c r="B21" s="21" t="s">
        <v>26</v>
      </c>
      <c r="C21" s="19"/>
      <c r="D21" s="19"/>
      <c r="E21" s="1" t="s">
        <v>27</v>
      </c>
    </row>
    <row r="22" spans="1:6">
      <c r="A22" s="20" t="s">
        <v>28</v>
      </c>
      <c r="B22" s="18">
        <v>9</v>
      </c>
      <c r="C22" s="19">
        <v>0</v>
      </c>
      <c r="D22" s="19">
        <v>100000.21803</v>
      </c>
      <c r="E22" s="1" t="s">
        <v>29</v>
      </c>
    </row>
    <row r="23" spans="1:6">
      <c r="A23" s="20" t="s">
        <v>30</v>
      </c>
      <c r="B23" s="18">
        <v>10</v>
      </c>
      <c r="C23" s="19">
        <v>0</v>
      </c>
      <c r="D23" s="19">
        <v>0</v>
      </c>
      <c r="E23" s="1" t="s">
        <v>31</v>
      </c>
    </row>
    <row r="24" spans="1:6" ht="25.5">
      <c r="A24" s="20" t="s">
        <v>32</v>
      </c>
      <c r="B24" s="18">
        <v>11</v>
      </c>
      <c r="C24" s="19"/>
      <c r="D24" s="19"/>
    </row>
    <row r="25" spans="1:6">
      <c r="A25" s="20" t="s">
        <v>33</v>
      </c>
      <c r="B25" s="18">
        <v>12</v>
      </c>
      <c r="C25" s="19">
        <v>266844</v>
      </c>
      <c r="D25" s="19">
        <v>192089</v>
      </c>
    </row>
    <row r="26" spans="1:6">
      <c r="A26" s="20" t="s">
        <v>34</v>
      </c>
      <c r="B26" s="18">
        <v>13</v>
      </c>
      <c r="C26" s="19"/>
      <c r="D26" s="19"/>
    </row>
    <row r="27" spans="1:6" ht="25.5">
      <c r="A27" s="20" t="s">
        <v>35</v>
      </c>
      <c r="B27" s="18">
        <v>14</v>
      </c>
      <c r="C27" s="19">
        <v>25369</v>
      </c>
      <c r="D27" s="19">
        <v>25369</v>
      </c>
      <c r="E27" s="1" t="s">
        <v>36</v>
      </c>
    </row>
    <row r="28" spans="1:6">
      <c r="A28" s="20" t="s">
        <v>37</v>
      </c>
      <c r="B28" s="18">
        <v>15</v>
      </c>
      <c r="C28" s="19">
        <v>214</v>
      </c>
      <c r="D28" s="19">
        <v>189</v>
      </c>
    </row>
    <row r="29" spans="1:6" ht="25.5">
      <c r="A29" s="20" t="s">
        <v>38</v>
      </c>
      <c r="B29" s="18">
        <v>16</v>
      </c>
      <c r="C29" s="19"/>
      <c r="D29" s="19"/>
    </row>
    <row r="30" spans="1:6" ht="25.5">
      <c r="A30" s="20" t="s">
        <v>39</v>
      </c>
      <c r="B30" s="18">
        <v>17</v>
      </c>
      <c r="C30" s="19">
        <v>1138</v>
      </c>
      <c r="D30" s="19">
        <v>1272</v>
      </c>
    </row>
    <row r="31" spans="1:6">
      <c r="A31" s="24" t="s">
        <v>40</v>
      </c>
      <c r="B31" s="18">
        <v>18</v>
      </c>
      <c r="C31" s="19">
        <v>73507</v>
      </c>
      <c r="D31" s="19">
        <v>75872</v>
      </c>
    </row>
    <row r="32" spans="1:6">
      <c r="A32" s="20" t="s">
        <v>41</v>
      </c>
      <c r="B32" s="18">
        <v>19</v>
      </c>
      <c r="C32" s="19">
        <v>1853</v>
      </c>
      <c r="D32" s="19">
        <v>1262</v>
      </c>
    </row>
    <row r="33" spans="1:6">
      <c r="A33" s="20" t="s">
        <v>42</v>
      </c>
      <c r="B33" s="18">
        <v>20</v>
      </c>
      <c r="C33" s="19"/>
      <c r="D33" s="19"/>
    </row>
    <row r="34" spans="1:6">
      <c r="A34" s="20" t="s">
        <v>43</v>
      </c>
      <c r="B34" s="18">
        <v>21</v>
      </c>
      <c r="C34" s="19">
        <v>96722</v>
      </c>
      <c r="D34" s="19">
        <v>57497</v>
      </c>
    </row>
    <row r="35" spans="1:6">
      <c r="A35" s="20"/>
      <c r="B35" s="18"/>
      <c r="C35" s="19"/>
      <c r="D35" s="19"/>
    </row>
    <row r="36" spans="1:6">
      <c r="A36" s="25" t="s">
        <v>44</v>
      </c>
      <c r="B36" s="18">
        <v>22</v>
      </c>
      <c r="C36" s="26">
        <v>1220630.4236900001</v>
      </c>
      <c r="D36" s="26">
        <v>1182970.1688299999</v>
      </c>
      <c r="E36" s="27" t="s">
        <v>45</v>
      </c>
      <c r="F36" s="27"/>
    </row>
    <row r="37" spans="1:6">
      <c r="A37" s="28"/>
      <c r="B37" s="18"/>
      <c r="C37" s="26"/>
      <c r="D37" s="26"/>
      <c r="E37" s="27"/>
    </row>
    <row r="38" spans="1:6">
      <c r="A38" s="29" t="s">
        <v>46</v>
      </c>
      <c r="B38" s="18"/>
      <c r="C38" s="30"/>
      <c r="D38" s="30"/>
    </row>
    <row r="39" spans="1:6">
      <c r="A39" s="31" t="s">
        <v>47</v>
      </c>
      <c r="B39" s="18">
        <v>23</v>
      </c>
      <c r="C39" s="19"/>
      <c r="D39" s="19"/>
    </row>
    <row r="40" spans="1:6">
      <c r="A40" s="20" t="s">
        <v>16</v>
      </c>
      <c r="B40" s="18">
        <v>24</v>
      </c>
      <c r="C40" s="19"/>
      <c r="D40" s="19"/>
    </row>
    <row r="41" spans="1:6">
      <c r="A41" s="31" t="s">
        <v>48</v>
      </c>
      <c r="B41" s="18">
        <v>25</v>
      </c>
      <c r="C41" s="19"/>
      <c r="D41" s="19"/>
    </row>
    <row r="42" spans="1:6">
      <c r="A42" s="20" t="s">
        <v>49</v>
      </c>
      <c r="B42" s="18">
        <v>26</v>
      </c>
      <c r="C42" s="19">
        <v>0</v>
      </c>
      <c r="D42" s="19">
        <v>0</v>
      </c>
      <c r="E42" s="1" t="s">
        <v>50</v>
      </c>
    </row>
    <row r="43" spans="1:6">
      <c r="A43" s="31" t="s">
        <v>51</v>
      </c>
      <c r="B43" s="18">
        <v>27</v>
      </c>
      <c r="C43" s="19">
        <v>0</v>
      </c>
      <c r="D43" s="19"/>
    </row>
    <row r="44" spans="1:6">
      <c r="A44" s="31" t="s">
        <v>52</v>
      </c>
      <c r="B44" s="18">
        <v>28</v>
      </c>
      <c r="C44" s="19">
        <v>8763</v>
      </c>
      <c r="D44" s="19">
        <v>3427</v>
      </c>
    </row>
    <row r="45" spans="1:6">
      <c r="A45" s="17" t="s">
        <v>53</v>
      </c>
      <c r="B45" s="18">
        <v>29</v>
      </c>
      <c r="C45" s="19">
        <v>224</v>
      </c>
      <c r="D45" s="19">
        <v>224</v>
      </c>
    </row>
    <row r="46" spans="1:6">
      <c r="A46" s="17" t="s">
        <v>54</v>
      </c>
      <c r="B46" s="18">
        <v>30</v>
      </c>
      <c r="C46" s="19"/>
      <c r="D46" s="19"/>
    </row>
    <row r="47" spans="1:6">
      <c r="A47" s="17" t="s">
        <v>55</v>
      </c>
      <c r="B47" s="18">
        <v>31</v>
      </c>
      <c r="C47" s="19"/>
      <c r="D47" s="19"/>
    </row>
    <row r="48" spans="1:6">
      <c r="A48" s="20" t="s">
        <v>56</v>
      </c>
      <c r="B48" s="32" t="s">
        <v>57</v>
      </c>
      <c r="C48" s="19">
        <v>4155</v>
      </c>
      <c r="D48" s="19">
        <v>3663</v>
      </c>
    </row>
    <row r="49" spans="1:6">
      <c r="A49" s="20" t="s">
        <v>58</v>
      </c>
      <c r="B49" s="32" t="s">
        <v>59</v>
      </c>
      <c r="C49" s="19">
        <v>17724</v>
      </c>
      <c r="D49" s="19">
        <v>17724</v>
      </c>
    </row>
    <row r="50" spans="1:6">
      <c r="A50" s="28" t="s">
        <v>60</v>
      </c>
      <c r="B50" s="32" t="s">
        <v>61</v>
      </c>
      <c r="C50" s="33">
        <v>12105</v>
      </c>
      <c r="D50" s="34">
        <v>4542</v>
      </c>
      <c r="E50" s="27"/>
    </row>
    <row r="51" spans="1:6">
      <c r="A51" s="25" t="s">
        <v>62</v>
      </c>
      <c r="B51" s="18">
        <v>35</v>
      </c>
      <c r="C51" s="35">
        <v>42971</v>
      </c>
      <c r="D51" s="35">
        <v>29580</v>
      </c>
    </row>
    <row r="52" spans="1:6">
      <c r="A52" s="25"/>
      <c r="B52" s="18"/>
      <c r="C52" s="19"/>
      <c r="D52" s="19"/>
    </row>
    <row r="53" spans="1:6">
      <c r="A53" s="36" t="s">
        <v>63</v>
      </c>
      <c r="B53" s="18"/>
      <c r="C53" s="37"/>
      <c r="D53" s="37"/>
    </row>
    <row r="54" spans="1:6">
      <c r="A54" s="20" t="s">
        <v>64</v>
      </c>
      <c r="B54" s="18">
        <v>36</v>
      </c>
      <c r="C54" s="38">
        <v>700000</v>
      </c>
      <c r="D54" s="38">
        <v>700000</v>
      </c>
      <c r="E54" s="23" t="b">
        <f>C54&gt;=C56+C57</f>
        <v>1</v>
      </c>
      <c r="F54" s="23" t="b">
        <f>D54&gt;=D56+D57</f>
        <v>1</v>
      </c>
    </row>
    <row r="55" spans="1:6">
      <c r="A55" s="20" t="s">
        <v>22</v>
      </c>
      <c r="B55" s="18"/>
      <c r="C55" s="19"/>
      <c r="D55" s="19"/>
    </row>
    <row r="56" spans="1:6">
      <c r="A56" s="31" t="s">
        <v>65</v>
      </c>
      <c r="B56" s="18"/>
      <c r="C56" s="19">
        <v>700000</v>
      </c>
      <c r="D56" s="19">
        <v>700000</v>
      </c>
    </row>
    <row r="57" spans="1:6">
      <c r="A57" s="20" t="s">
        <v>66</v>
      </c>
      <c r="B57" s="18"/>
      <c r="C57" s="19"/>
      <c r="D57" s="19"/>
    </row>
    <row r="58" spans="1:6">
      <c r="A58" s="20" t="s">
        <v>67</v>
      </c>
      <c r="B58" s="18">
        <v>37</v>
      </c>
      <c r="C58" s="19"/>
      <c r="D58" s="19"/>
    </row>
    <row r="59" spans="1:6">
      <c r="A59" s="20" t="s">
        <v>68</v>
      </c>
      <c r="B59" s="18">
        <v>38</v>
      </c>
      <c r="C59" s="19"/>
      <c r="D59" s="19"/>
    </row>
    <row r="60" spans="1:6">
      <c r="A60" s="20" t="s">
        <v>69</v>
      </c>
      <c r="B60" s="18">
        <v>39</v>
      </c>
      <c r="C60" s="19">
        <v>44744</v>
      </c>
      <c r="D60" s="19">
        <v>44744</v>
      </c>
    </row>
    <row r="61" spans="1:6">
      <c r="A61" s="20" t="s">
        <v>70</v>
      </c>
      <c r="B61" s="18">
        <v>40</v>
      </c>
      <c r="C61" s="19">
        <v>87474</v>
      </c>
      <c r="D61" s="19">
        <v>60474</v>
      </c>
    </row>
    <row r="62" spans="1:6">
      <c r="A62" s="20" t="s">
        <v>71</v>
      </c>
      <c r="B62" s="39">
        <v>41</v>
      </c>
      <c r="C62" s="38">
        <v>345441</v>
      </c>
      <c r="D62" s="38">
        <v>348172</v>
      </c>
    </row>
    <row r="63" spans="1:6">
      <c r="A63" s="20" t="s">
        <v>22</v>
      </c>
      <c r="B63" s="39"/>
      <c r="C63" s="19"/>
      <c r="D63" s="19"/>
    </row>
    <row r="64" spans="1:6" ht="16.5" customHeight="1">
      <c r="A64" s="40" t="s">
        <v>72</v>
      </c>
      <c r="B64" s="41"/>
      <c r="C64" s="19">
        <v>306827</v>
      </c>
      <c r="D64" s="42">
        <v>103103</v>
      </c>
    </row>
    <row r="65" spans="1:5">
      <c r="A65" s="20" t="s">
        <v>73</v>
      </c>
      <c r="B65" s="39"/>
      <c r="C65" s="19">
        <v>38614</v>
      </c>
      <c r="D65" s="19">
        <v>245069</v>
      </c>
      <c r="E65" s="27" t="s">
        <v>74</v>
      </c>
    </row>
    <row r="66" spans="1:5">
      <c r="A66" s="20" t="s">
        <v>75</v>
      </c>
      <c r="B66" s="39">
        <v>42</v>
      </c>
      <c r="C66" s="19"/>
      <c r="D66" s="19"/>
      <c r="E66" s="27"/>
    </row>
    <row r="67" spans="1:5">
      <c r="A67" s="36" t="s">
        <v>76</v>
      </c>
      <c r="B67" s="39">
        <v>43</v>
      </c>
      <c r="C67" s="37">
        <v>1177659</v>
      </c>
      <c r="D67" s="37">
        <v>1153390</v>
      </c>
      <c r="E67" s="27"/>
    </row>
    <row r="68" spans="1:5">
      <c r="A68" s="36" t="s">
        <v>77</v>
      </c>
      <c r="B68" s="39">
        <v>44</v>
      </c>
      <c r="C68" s="37">
        <v>1220630</v>
      </c>
      <c r="D68" s="37">
        <v>1182970</v>
      </c>
      <c r="E68" s="27" t="s">
        <v>78</v>
      </c>
    </row>
    <row r="69" spans="1:5">
      <c r="C69" s="43"/>
      <c r="D69" s="43"/>
    </row>
    <row r="70" spans="1:5">
      <c r="A70" s="44" t="s">
        <v>79</v>
      </c>
      <c r="B70" s="44"/>
      <c r="C70" s="44"/>
      <c r="D70" s="44"/>
    </row>
    <row r="71" spans="1:5">
      <c r="A71" s="45" t="s">
        <v>80</v>
      </c>
      <c r="B71" s="45"/>
      <c r="C71" s="45"/>
      <c r="D71" s="45"/>
    </row>
    <row r="72" spans="1:5">
      <c r="A72" s="46"/>
    </row>
    <row r="73" spans="1:5">
      <c r="A73" s="47" t="s">
        <v>81</v>
      </c>
      <c r="B73" s="47"/>
      <c r="C73" s="47" t="s">
        <v>82</v>
      </c>
    </row>
    <row r="74" spans="1:5">
      <c r="A74" s="48"/>
      <c r="B74" s="48"/>
      <c r="C74" s="48"/>
    </row>
    <row r="75" spans="1:5">
      <c r="A75" s="47" t="s">
        <v>83</v>
      </c>
      <c r="B75" s="47"/>
      <c r="C75" s="47" t="s">
        <v>84</v>
      </c>
    </row>
    <row r="76" spans="1:5">
      <c r="A76" s="49"/>
      <c r="B76" s="49"/>
      <c r="C76" s="50"/>
    </row>
    <row r="77" spans="1:5">
      <c r="A77" s="51" t="s">
        <v>85</v>
      </c>
      <c r="B77" s="49"/>
      <c r="C77" s="50"/>
    </row>
    <row r="78" spans="1:5">
      <c r="A78" s="49"/>
      <c r="B78" s="49"/>
      <c r="C78" s="50"/>
    </row>
    <row r="79" spans="1:5">
      <c r="A79" s="51" t="s">
        <v>86</v>
      </c>
      <c r="B79" s="49"/>
      <c r="C79" s="50"/>
    </row>
    <row r="80" spans="1:5">
      <c r="A80" s="49"/>
      <c r="B80" s="49"/>
      <c r="C80" s="50"/>
    </row>
    <row r="81" spans="1:3">
      <c r="A81" s="51" t="s">
        <v>87</v>
      </c>
      <c r="B81" s="49"/>
      <c r="C81" s="50"/>
    </row>
    <row r="82" spans="1:3">
      <c r="A82" s="46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zoomScaleNormal="100" zoomScaleSheetLayoutView="100" workbookViewId="0">
      <selection activeCell="M45" sqref="M45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2" t="s">
        <v>88</v>
      </c>
      <c r="F1" s="52"/>
    </row>
    <row r="2" spans="1:10" ht="23.25" customHeight="1">
      <c r="E2" s="4"/>
      <c r="F2" s="5" t="s">
        <v>89</v>
      </c>
    </row>
    <row r="3" spans="1:10">
      <c r="A3" s="6" t="s">
        <v>90</v>
      </c>
      <c r="B3" s="6"/>
      <c r="C3" s="6"/>
      <c r="D3" s="6"/>
      <c r="E3" s="6"/>
      <c r="F3" s="6"/>
    </row>
    <row r="4" spans="1:10">
      <c r="A4" s="7" t="str">
        <f>ф1!A4</f>
        <v>АО "CAIFC INVESTMENT GROUP"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53" t="str">
        <f>ф1!A6</f>
        <v xml:space="preserve"> по состоянию на " 01 " октября 2014  года</v>
      </c>
      <c r="B6" s="53"/>
      <c r="C6" s="53"/>
      <c r="D6" s="53"/>
      <c r="E6" s="53"/>
      <c r="F6" s="53"/>
    </row>
    <row r="7" spans="1:10" s="11" customFormat="1">
      <c r="A7" s="54"/>
      <c r="B7" s="54"/>
      <c r="C7" s="54"/>
      <c r="D7" s="54"/>
      <c r="E7" s="54"/>
      <c r="F7" s="54"/>
    </row>
    <row r="8" spans="1:10" s="11" customFormat="1">
      <c r="A8" s="9"/>
      <c r="B8" s="9"/>
      <c r="C8" s="9"/>
      <c r="F8" s="10" t="s">
        <v>91</v>
      </c>
    </row>
    <row r="9" spans="1:10" ht="63.75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5"/>
      <c r="H9" s="56"/>
    </row>
    <row r="10" spans="1:10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>
      <c r="A11" s="57" t="s">
        <v>96</v>
      </c>
      <c r="B11" s="58">
        <v>1</v>
      </c>
      <c r="C11" s="59">
        <f>SUM(C12:C18)</f>
        <v>0</v>
      </c>
      <c r="D11" s="59">
        <f>SUM(D12:D18)</f>
        <v>3</v>
      </c>
      <c r="E11" s="59">
        <f>SUM(E12:E18)</f>
        <v>0</v>
      </c>
      <c r="F11" s="59">
        <f>SUM(F12:F18)</f>
        <v>76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>
      <c r="A12" s="60" t="s">
        <v>22</v>
      </c>
      <c r="B12" s="61"/>
      <c r="C12" s="59"/>
      <c r="D12" s="59"/>
      <c r="E12" s="59"/>
      <c r="F12" s="62"/>
      <c r="G12" s="63"/>
      <c r="H12" s="64"/>
      <c r="I12" s="23"/>
      <c r="J12" s="23"/>
    </row>
    <row r="13" spans="1:10">
      <c r="A13" s="65" t="s">
        <v>97</v>
      </c>
      <c r="B13" s="61"/>
      <c r="C13" s="66"/>
      <c r="D13" s="66"/>
      <c r="E13" s="66"/>
      <c r="F13" s="67"/>
      <c r="G13" s="23"/>
      <c r="H13" s="23"/>
      <c r="I13" s="23"/>
      <c r="J13" s="23"/>
    </row>
    <row r="14" spans="1:10">
      <c r="A14" s="65" t="s">
        <v>98</v>
      </c>
      <c r="B14" s="61"/>
      <c r="C14" s="66"/>
      <c r="D14" s="66"/>
      <c r="E14" s="66"/>
      <c r="F14" s="67"/>
      <c r="G14" s="23"/>
      <c r="H14" s="23"/>
      <c r="I14" s="23"/>
      <c r="J14" s="23"/>
    </row>
    <row r="15" spans="1:10">
      <c r="A15" s="65" t="s">
        <v>99</v>
      </c>
      <c r="B15" s="61"/>
      <c r="C15" s="66"/>
      <c r="D15" s="66"/>
      <c r="E15" s="66"/>
      <c r="F15" s="67"/>
      <c r="G15" s="23"/>
      <c r="H15" s="23"/>
      <c r="I15" s="23"/>
      <c r="J15" s="23"/>
    </row>
    <row r="16" spans="1:10">
      <c r="A16" s="65" t="s">
        <v>100</v>
      </c>
      <c r="B16" s="61"/>
      <c r="C16" s="66"/>
      <c r="D16" s="66"/>
      <c r="E16" s="66"/>
      <c r="F16" s="67"/>
      <c r="G16" s="23"/>
      <c r="H16" s="23"/>
      <c r="I16" s="23"/>
      <c r="J16" s="23"/>
    </row>
    <row r="17" spans="1:10" ht="12.75" customHeight="1">
      <c r="A17" s="60" t="s">
        <v>101</v>
      </c>
      <c r="B17" s="61"/>
      <c r="C17" s="68"/>
      <c r="D17" s="68"/>
      <c r="E17" s="68">
        <v>0</v>
      </c>
      <c r="F17" s="69">
        <v>66</v>
      </c>
      <c r="G17" s="63"/>
      <c r="H17" s="64"/>
      <c r="I17" s="23"/>
      <c r="J17" s="23"/>
    </row>
    <row r="18" spans="1:10">
      <c r="A18" s="65" t="s">
        <v>102</v>
      </c>
      <c r="B18" s="61"/>
      <c r="C18" s="66"/>
      <c r="D18" s="66">
        <v>3</v>
      </c>
      <c r="E18" s="66"/>
      <c r="F18" s="67">
        <v>10</v>
      </c>
      <c r="G18" s="23"/>
      <c r="H18" s="23"/>
      <c r="I18" s="23"/>
      <c r="J18" s="23"/>
    </row>
    <row r="19" spans="1:10">
      <c r="A19" s="65" t="s">
        <v>103</v>
      </c>
      <c r="B19" s="61">
        <v>2</v>
      </c>
      <c r="C19" s="66"/>
      <c r="D19" s="66"/>
      <c r="E19" s="66"/>
      <c r="F19" s="67"/>
      <c r="G19" s="23"/>
      <c r="H19" s="23"/>
      <c r="I19" s="23"/>
      <c r="J19" s="23"/>
    </row>
    <row r="20" spans="1:10">
      <c r="A20" s="65" t="s">
        <v>104</v>
      </c>
      <c r="B20" s="61">
        <v>3</v>
      </c>
      <c r="C20" s="66">
        <v>18531</v>
      </c>
      <c r="D20" s="66">
        <f>576+25302+1384+20325+35</f>
        <v>47622</v>
      </c>
      <c r="E20" s="66">
        <v>12806</v>
      </c>
      <c r="F20" s="67">
        <f>44504-125-5491</f>
        <v>38888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>
      <c r="A21" s="65" t="s">
        <v>22</v>
      </c>
      <c r="B21" s="61"/>
      <c r="C21" s="70"/>
      <c r="D21" s="70"/>
      <c r="E21" s="70"/>
      <c r="F21" s="71"/>
      <c r="G21" s="23"/>
      <c r="H21" s="23"/>
      <c r="I21" s="23"/>
      <c r="J21" s="23"/>
    </row>
    <row r="22" spans="1:10">
      <c r="A22" s="60" t="s">
        <v>105</v>
      </c>
      <c r="B22" s="61"/>
      <c r="C22" s="59"/>
      <c r="D22" s="59"/>
      <c r="E22" s="59"/>
      <c r="F22" s="62"/>
      <c r="G22" s="23"/>
      <c r="H22" s="23"/>
      <c r="I22" s="23"/>
      <c r="J22" s="23"/>
    </row>
    <row r="23" spans="1:10">
      <c r="A23" s="65" t="s">
        <v>106</v>
      </c>
      <c r="B23" s="61"/>
      <c r="C23" s="66"/>
      <c r="D23" s="66"/>
      <c r="E23" s="66"/>
      <c r="F23" s="67"/>
      <c r="G23" s="23"/>
      <c r="H23" s="23"/>
      <c r="I23" s="23"/>
      <c r="J23" s="23"/>
    </row>
    <row r="24" spans="1:10" ht="25.5">
      <c r="A24" s="60" t="s">
        <v>107</v>
      </c>
      <c r="B24" s="61">
        <v>4</v>
      </c>
      <c r="C24" s="59"/>
      <c r="D24" s="59"/>
      <c r="E24" s="59"/>
      <c r="F24" s="62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>
      <c r="A25" s="65" t="s">
        <v>22</v>
      </c>
      <c r="B25" s="61"/>
      <c r="C25" s="66"/>
      <c r="D25" s="66"/>
      <c r="E25" s="66"/>
      <c r="F25" s="67"/>
      <c r="G25" s="23"/>
      <c r="H25" s="23"/>
      <c r="I25" s="23"/>
      <c r="J25" s="23"/>
    </row>
    <row r="26" spans="1:10">
      <c r="A26" s="65" t="s">
        <v>108</v>
      </c>
      <c r="B26" s="61"/>
      <c r="C26" s="66"/>
      <c r="D26" s="66"/>
      <c r="E26" s="66"/>
      <c r="F26" s="67"/>
      <c r="G26" s="23"/>
      <c r="H26" s="23"/>
      <c r="I26" s="23"/>
      <c r="J26" s="23"/>
    </row>
    <row r="27" spans="1:10">
      <c r="A27" s="65" t="s">
        <v>109</v>
      </c>
      <c r="B27" s="61"/>
      <c r="C27" s="66"/>
      <c r="D27" s="66"/>
      <c r="E27" s="66"/>
      <c r="F27" s="67"/>
      <c r="G27" s="23"/>
      <c r="H27" s="23"/>
      <c r="I27" s="23"/>
      <c r="J27" s="23"/>
    </row>
    <row r="28" spans="1:10">
      <c r="A28" s="72" t="s">
        <v>110</v>
      </c>
      <c r="B28" s="61"/>
      <c r="C28" s="73"/>
      <c r="D28" s="73"/>
      <c r="E28" s="73"/>
      <c r="F28" s="67"/>
      <c r="G28" s="23"/>
      <c r="H28" s="23"/>
      <c r="I28" s="23"/>
      <c r="J28" s="23"/>
    </row>
    <row r="29" spans="1:10">
      <c r="A29" s="65" t="s">
        <v>111</v>
      </c>
      <c r="B29" s="61"/>
      <c r="C29" s="66"/>
      <c r="D29" s="66"/>
      <c r="E29" s="66"/>
      <c r="F29" s="67"/>
      <c r="G29" s="23"/>
      <c r="H29" s="23"/>
      <c r="I29" s="23"/>
      <c r="J29" s="23"/>
    </row>
    <row r="30" spans="1:10">
      <c r="A30" s="65" t="s">
        <v>112</v>
      </c>
      <c r="B30" s="61"/>
      <c r="C30" s="66"/>
      <c r="D30" s="66"/>
      <c r="E30" s="66"/>
      <c r="F30" s="67"/>
      <c r="G30" s="23"/>
      <c r="H30" s="23"/>
      <c r="I30" s="23"/>
      <c r="J30" s="23"/>
    </row>
    <row r="31" spans="1:10" ht="25.5">
      <c r="A31" s="65" t="s">
        <v>113</v>
      </c>
      <c r="B31" s="61">
        <v>5</v>
      </c>
      <c r="C31" s="66">
        <v>4388</v>
      </c>
      <c r="D31" s="74">
        <f>2009+16250+3495</f>
        <v>21754</v>
      </c>
      <c r="E31" s="66">
        <v>1464</v>
      </c>
      <c r="F31" s="67">
        <f>5491+125</f>
        <v>5616</v>
      </c>
      <c r="G31" s="23"/>
      <c r="H31" s="23"/>
      <c r="I31" s="23"/>
      <c r="J31" s="23"/>
    </row>
    <row r="32" spans="1:10">
      <c r="A32" s="65" t="s">
        <v>114</v>
      </c>
      <c r="B32" s="61">
        <v>6</v>
      </c>
      <c r="C32" s="66">
        <f>SUM(C34:C35)</f>
        <v>-40684</v>
      </c>
      <c r="D32" s="66">
        <f>SUM(D34:D35)</f>
        <v>-21324</v>
      </c>
      <c r="E32" s="66">
        <f>SUM(E34:E35)</f>
        <v>175400</v>
      </c>
      <c r="F32" s="66">
        <f>SUM(F34:F35)</f>
        <v>176388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>
      <c r="A33" s="65" t="s">
        <v>115</v>
      </c>
      <c r="B33" s="61"/>
      <c r="C33" s="66"/>
      <c r="D33" s="66"/>
      <c r="E33" s="66"/>
      <c r="F33" s="67"/>
    </row>
    <row r="34" spans="1:10">
      <c r="A34" s="65" t="s">
        <v>116</v>
      </c>
      <c r="B34" s="61"/>
      <c r="C34" s="66">
        <v>-2465</v>
      </c>
      <c r="D34" s="66">
        <f>519333-508584</f>
        <v>10749</v>
      </c>
      <c r="E34" s="66">
        <v>174354</v>
      </c>
      <c r="F34" s="67">
        <f>924518-743063</f>
        <v>181455</v>
      </c>
    </row>
    <row r="35" spans="1:10" ht="27.75" customHeight="1">
      <c r="A35" s="60" t="s">
        <v>117</v>
      </c>
      <c r="B35" s="61"/>
      <c r="C35" s="59">
        <v>-38219</v>
      </c>
      <c r="D35" s="75">
        <f>138572-170645</f>
        <v>-32073</v>
      </c>
      <c r="E35" s="59">
        <v>1046</v>
      </c>
      <c r="F35" s="62">
        <f>87121-92188</f>
        <v>-5067</v>
      </c>
    </row>
    <row r="36" spans="1:10">
      <c r="A36" s="72" t="s">
        <v>118</v>
      </c>
      <c r="B36" s="61">
        <v>7</v>
      </c>
      <c r="C36" s="66">
        <v>1535</v>
      </c>
      <c r="D36" s="66">
        <f>81366-61098</f>
        <v>20268</v>
      </c>
      <c r="E36" s="66">
        <v>177</v>
      </c>
      <c r="F36" s="67">
        <f>8761-7399</f>
        <v>1362</v>
      </c>
    </row>
    <row r="37" spans="1:10">
      <c r="A37" s="72" t="s">
        <v>119</v>
      </c>
      <c r="B37" s="61">
        <v>8</v>
      </c>
      <c r="C37" s="66">
        <v>417</v>
      </c>
      <c r="D37" s="66">
        <v>78213</v>
      </c>
      <c r="E37" s="66">
        <v>19537</v>
      </c>
      <c r="F37" s="67">
        <v>24080</v>
      </c>
    </row>
    <row r="38" spans="1:10">
      <c r="A38" s="72" t="s">
        <v>120</v>
      </c>
      <c r="B38" s="61">
        <v>9</v>
      </c>
      <c r="C38" s="66"/>
      <c r="D38" s="66"/>
      <c r="E38" s="66"/>
      <c r="F38" s="67"/>
    </row>
    <row r="39" spans="1:10">
      <c r="A39" s="72" t="s">
        <v>121</v>
      </c>
      <c r="B39" s="61">
        <v>10</v>
      </c>
      <c r="C39" s="66"/>
      <c r="D39" s="66"/>
      <c r="E39" s="66"/>
      <c r="F39" s="67"/>
    </row>
    <row r="40" spans="1:10">
      <c r="A40" s="65" t="s">
        <v>122</v>
      </c>
      <c r="B40" s="61">
        <v>11</v>
      </c>
      <c r="C40" s="66">
        <v>5442</v>
      </c>
      <c r="D40" s="66">
        <f>5576</f>
        <v>5576</v>
      </c>
      <c r="E40" s="66">
        <v>6093</v>
      </c>
      <c r="F40" s="67">
        <f>723+20179</f>
        <v>20902</v>
      </c>
    </row>
    <row r="41" spans="1:10">
      <c r="A41" s="76" t="s">
        <v>123</v>
      </c>
      <c r="B41" s="61">
        <v>12</v>
      </c>
      <c r="C41" s="77">
        <f>C11+C19+C20+C24+C31+C32+C36+C37+C38+C39+C40</f>
        <v>-10371</v>
      </c>
      <c r="D41" s="77">
        <f>D11+D19+D20+D24+D31+D32+D36+D37+D38+D39+D40</f>
        <v>152112</v>
      </c>
      <c r="E41" s="77">
        <f>E11+E19+E20+E24+E31+E32+E36+E37+E38+E39+E40</f>
        <v>215477</v>
      </c>
      <c r="F41" s="77">
        <f>F11+F19+F20+F24+F31+F32+F36+F37+F38+F39+F40</f>
        <v>267312</v>
      </c>
    </row>
    <row r="42" spans="1:10">
      <c r="A42" s="78"/>
      <c r="B42" s="61"/>
      <c r="C42" s="59"/>
      <c r="D42" s="59"/>
      <c r="E42" s="59"/>
      <c r="F42" s="62"/>
    </row>
    <row r="43" spans="1:10">
      <c r="A43" s="65" t="s">
        <v>124</v>
      </c>
      <c r="B43" s="61">
        <v>13</v>
      </c>
      <c r="C43" s="66">
        <f>SUM(C44:C49)</f>
        <v>0</v>
      </c>
      <c r="D43" s="66">
        <f>SUM(D44:D49)</f>
        <v>15</v>
      </c>
      <c r="E43" s="66">
        <v>0</v>
      </c>
      <c r="F43" s="67">
        <v>0</v>
      </c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>
      <c r="A44" s="65" t="s">
        <v>22</v>
      </c>
      <c r="B44" s="61"/>
      <c r="C44" s="66"/>
      <c r="D44" s="66"/>
      <c r="E44" s="66"/>
      <c r="F44" s="67"/>
    </row>
    <row r="45" spans="1:10">
      <c r="A45" s="65" t="s">
        <v>125</v>
      </c>
      <c r="B45" s="79"/>
      <c r="C45" s="68"/>
      <c r="D45" s="68"/>
      <c r="E45" s="68"/>
      <c r="F45" s="69"/>
    </row>
    <row r="46" spans="1:10">
      <c r="A46" s="65" t="s">
        <v>126</v>
      </c>
      <c r="B46" s="79"/>
      <c r="C46" s="66"/>
      <c r="D46" s="66"/>
      <c r="E46" s="66"/>
      <c r="F46" s="67"/>
    </row>
    <row r="47" spans="1:10">
      <c r="A47" s="80" t="s">
        <v>127</v>
      </c>
      <c r="B47" s="58"/>
      <c r="C47" s="66"/>
      <c r="D47" s="66"/>
      <c r="E47" s="66"/>
      <c r="F47" s="67"/>
    </row>
    <row r="48" spans="1:10">
      <c r="A48" s="60" t="s">
        <v>128</v>
      </c>
      <c r="B48" s="61"/>
      <c r="C48" s="68"/>
      <c r="D48" s="68"/>
      <c r="E48" s="68"/>
      <c r="F48" s="69"/>
    </row>
    <row r="49" spans="1:10">
      <c r="A49" s="65" t="s">
        <v>129</v>
      </c>
      <c r="B49" s="61"/>
      <c r="C49" s="66">
        <v>0</v>
      </c>
      <c r="D49" s="66">
        <v>15</v>
      </c>
      <c r="E49" s="66">
        <v>0</v>
      </c>
      <c r="F49" s="67">
        <v>0</v>
      </c>
    </row>
    <row r="50" spans="1:10">
      <c r="A50" s="57" t="s">
        <v>130</v>
      </c>
      <c r="B50" s="81">
        <v>14</v>
      </c>
      <c r="C50" s="68"/>
      <c r="D50" s="68"/>
      <c r="E50" s="68"/>
      <c r="F50" s="69"/>
    </row>
    <row r="51" spans="1:10">
      <c r="A51" s="57" t="s">
        <v>131</v>
      </c>
      <c r="B51" s="82">
        <v>15</v>
      </c>
      <c r="C51" s="83">
        <v>1091</v>
      </c>
      <c r="D51" s="69">
        <v>6152</v>
      </c>
      <c r="E51" s="83">
        <v>1779</v>
      </c>
      <c r="F51" s="69">
        <v>4796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>
      <c r="A52" s="57" t="s">
        <v>22</v>
      </c>
      <c r="B52" s="82"/>
      <c r="C52" s="73"/>
      <c r="D52" s="73"/>
      <c r="E52" s="73"/>
      <c r="F52" s="67"/>
    </row>
    <row r="53" spans="1:10">
      <c r="A53" s="57" t="s">
        <v>132</v>
      </c>
      <c r="B53" s="82"/>
      <c r="C53" s="73"/>
      <c r="D53" s="73"/>
      <c r="E53" s="73"/>
      <c r="F53" s="67"/>
    </row>
    <row r="54" spans="1:10">
      <c r="A54" s="57" t="s">
        <v>133</v>
      </c>
      <c r="B54" s="82"/>
      <c r="C54" s="73">
        <v>274</v>
      </c>
      <c r="D54" s="73">
        <v>1068</v>
      </c>
      <c r="E54" s="73">
        <v>123</v>
      </c>
      <c r="F54" s="67">
        <v>319</v>
      </c>
    </row>
    <row r="55" spans="1:10" ht="25.5">
      <c r="A55" s="57" t="s">
        <v>134</v>
      </c>
      <c r="B55" s="82">
        <v>16</v>
      </c>
      <c r="C55" s="73">
        <v>0</v>
      </c>
      <c r="D55" s="73">
        <v>0</v>
      </c>
      <c r="E55" s="73"/>
      <c r="F55" s="67">
        <v>0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>
      <c r="A56" s="57" t="s">
        <v>22</v>
      </c>
      <c r="B56" s="84"/>
      <c r="C56" s="73"/>
      <c r="D56" s="73"/>
      <c r="E56" s="73"/>
      <c r="F56" s="67"/>
    </row>
    <row r="57" spans="1:10">
      <c r="A57" s="57" t="s">
        <v>135</v>
      </c>
      <c r="B57" s="82"/>
      <c r="C57" s="73"/>
      <c r="D57" s="73"/>
      <c r="E57" s="73"/>
      <c r="F57" s="67"/>
    </row>
    <row r="58" spans="1:10">
      <c r="A58" s="57" t="s">
        <v>136</v>
      </c>
      <c r="B58" s="82"/>
      <c r="C58" s="73"/>
      <c r="D58" s="73"/>
      <c r="E58" s="73"/>
      <c r="F58" s="67"/>
    </row>
    <row r="59" spans="1:10">
      <c r="A59" s="57" t="s">
        <v>137</v>
      </c>
      <c r="B59" s="82"/>
      <c r="C59" s="73"/>
      <c r="D59" s="73"/>
      <c r="E59" s="73"/>
      <c r="F59" s="67"/>
    </row>
    <row r="60" spans="1:10">
      <c r="A60" s="57" t="s">
        <v>138</v>
      </c>
      <c r="B60" s="82"/>
      <c r="C60" s="73"/>
      <c r="D60" s="73"/>
      <c r="E60" s="73"/>
      <c r="F60" s="67"/>
    </row>
    <row r="61" spans="1:10">
      <c r="A61" s="57" t="s">
        <v>139</v>
      </c>
      <c r="B61" s="82"/>
      <c r="C61" s="73"/>
      <c r="D61" s="73"/>
      <c r="E61" s="73"/>
      <c r="F61" s="67"/>
    </row>
    <row r="62" spans="1:10">
      <c r="A62" s="57" t="s">
        <v>140</v>
      </c>
      <c r="B62" s="82">
        <v>17</v>
      </c>
      <c r="C62" s="73">
        <v>31078</v>
      </c>
      <c r="D62" s="67">
        <v>97932</v>
      </c>
      <c r="E62" s="73">
        <v>36317</v>
      </c>
      <c r="F62" s="67">
        <v>98343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>
      <c r="A63" s="57" t="s">
        <v>22</v>
      </c>
      <c r="B63" s="82"/>
      <c r="C63" s="73"/>
      <c r="D63" s="73"/>
      <c r="E63" s="73"/>
      <c r="F63" s="67"/>
    </row>
    <row r="64" spans="1:10">
      <c r="A64" s="57" t="s">
        <v>141</v>
      </c>
      <c r="B64" s="82"/>
      <c r="C64" s="73">
        <v>22194</v>
      </c>
      <c r="D64" s="73">
        <v>65408</v>
      </c>
      <c r="E64" s="73">
        <v>27228</v>
      </c>
      <c r="F64" s="67">
        <v>61753</v>
      </c>
    </row>
    <row r="65" spans="1:6">
      <c r="A65" s="57" t="s">
        <v>142</v>
      </c>
      <c r="B65" s="82"/>
      <c r="C65" s="73">
        <v>1036</v>
      </c>
      <c r="D65" s="73">
        <v>3323</v>
      </c>
      <c r="E65" s="73">
        <v>1532</v>
      </c>
      <c r="F65" s="67">
        <v>5133</v>
      </c>
    </row>
    <row r="66" spans="1:6">
      <c r="A66" s="57" t="s">
        <v>143</v>
      </c>
      <c r="B66" s="82"/>
      <c r="C66" s="73">
        <v>137</v>
      </c>
      <c r="D66" s="73">
        <v>275</v>
      </c>
      <c r="E66" s="73">
        <v>143</v>
      </c>
      <c r="F66" s="67">
        <v>435</v>
      </c>
    </row>
    <row r="67" spans="1:6" ht="25.5">
      <c r="A67" s="57" t="s">
        <v>144</v>
      </c>
      <c r="B67" s="82"/>
      <c r="C67" s="73">
        <v>2458</v>
      </c>
      <c r="D67" s="73">
        <v>7230</v>
      </c>
      <c r="E67" s="73">
        <v>2668</v>
      </c>
      <c r="F67" s="67">
        <v>7189</v>
      </c>
    </row>
    <row r="68" spans="1:6">
      <c r="A68" s="57" t="s">
        <v>145</v>
      </c>
      <c r="B68" s="82">
        <v>18</v>
      </c>
      <c r="C68" s="73"/>
      <c r="D68" s="73"/>
      <c r="E68" s="73"/>
      <c r="F68" s="67"/>
    </row>
    <row r="69" spans="1:6">
      <c r="A69" s="57" t="s">
        <v>146</v>
      </c>
      <c r="B69" s="82">
        <v>19</v>
      </c>
      <c r="C69" s="73"/>
      <c r="D69" s="73"/>
      <c r="E69" s="73"/>
      <c r="F69" s="67"/>
    </row>
    <row r="70" spans="1:6">
      <c r="A70" s="57" t="s">
        <v>147</v>
      </c>
      <c r="B70" s="82">
        <v>20</v>
      </c>
      <c r="C70" s="73">
        <v>7964</v>
      </c>
      <c r="D70" s="67">
        <f>955+13+8431</f>
        <v>9399</v>
      </c>
      <c r="E70" s="73">
        <v>3838</v>
      </c>
      <c r="F70" s="67">
        <f>2536+1043+2338+9177</f>
        <v>15094</v>
      </c>
    </row>
    <row r="71" spans="1:6">
      <c r="A71" s="85" t="s">
        <v>148</v>
      </c>
      <c r="B71" s="82">
        <v>21</v>
      </c>
      <c r="C71" s="77">
        <f>C43+C50+C51+C55+C62+C68+C69+C70</f>
        <v>40133</v>
      </c>
      <c r="D71" s="77">
        <f>D43+D50+D51+D55+D62+D68+D69+D70</f>
        <v>113498</v>
      </c>
      <c r="E71" s="77">
        <f>E43+E50+E51+E55+E62+E68+E69+E70</f>
        <v>41934</v>
      </c>
      <c r="F71" s="77">
        <f>F43+F50+F51+F55+F62+F68+F69+F70</f>
        <v>118233</v>
      </c>
    </row>
    <row r="72" spans="1:6">
      <c r="A72" s="57"/>
      <c r="B72" s="82"/>
      <c r="C72" s="73"/>
      <c r="D72" s="73"/>
      <c r="E72" s="73"/>
      <c r="F72" s="67"/>
    </row>
    <row r="73" spans="1:6" ht="25.5">
      <c r="A73" s="85" t="s">
        <v>149</v>
      </c>
      <c r="B73" s="82">
        <v>22</v>
      </c>
      <c r="C73" s="77">
        <f>C41-C71</f>
        <v>-50504</v>
      </c>
      <c r="D73" s="77">
        <f>D41-D71</f>
        <v>38614</v>
      </c>
      <c r="E73" s="77">
        <f>E41-E71</f>
        <v>173543</v>
      </c>
      <c r="F73" s="77">
        <f>F41-F71</f>
        <v>149079</v>
      </c>
    </row>
    <row r="74" spans="1:6">
      <c r="A74" s="57"/>
      <c r="B74" s="82"/>
      <c r="C74" s="73"/>
      <c r="D74" s="73"/>
      <c r="E74" s="73"/>
      <c r="F74" s="67"/>
    </row>
    <row r="75" spans="1:6">
      <c r="A75" s="57" t="s">
        <v>150</v>
      </c>
      <c r="B75" s="82">
        <v>23</v>
      </c>
      <c r="C75" s="73"/>
      <c r="D75" s="73"/>
      <c r="E75" s="73"/>
      <c r="F75" s="67"/>
    </row>
    <row r="76" spans="1:6">
      <c r="A76" s="57"/>
      <c r="B76" s="82"/>
      <c r="C76" s="73"/>
      <c r="D76" s="73"/>
      <c r="E76" s="73"/>
      <c r="F76" s="67"/>
    </row>
    <row r="77" spans="1:6" ht="25.5">
      <c r="A77" s="85" t="s">
        <v>151</v>
      </c>
      <c r="B77" s="86">
        <v>24</v>
      </c>
      <c r="C77" s="77">
        <f>C73-C75</f>
        <v>-50504</v>
      </c>
      <c r="D77" s="77">
        <f>D73-D75</f>
        <v>38614</v>
      </c>
      <c r="E77" s="77">
        <f>E73-E75</f>
        <v>173543</v>
      </c>
      <c r="F77" s="77">
        <f>F73-F75</f>
        <v>149079</v>
      </c>
    </row>
    <row r="78" spans="1:6">
      <c r="A78" s="57" t="s">
        <v>152</v>
      </c>
      <c r="B78" s="82">
        <v>25</v>
      </c>
      <c r="C78" s="73"/>
      <c r="D78" s="73"/>
      <c r="E78" s="73"/>
      <c r="F78" s="67"/>
    </row>
    <row r="79" spans="1:6">
      <c r="A79" s="57"/>
      <c r="B79" s="82"/>
      <c r="C79" s="73"/>
      <c r="D79" s="73"/>
      <c r="E79" s="73"/>
      <c r="F79" s="67"/>
    </row>
    <row r="80" spans="1:6">
      <c r="A80" s="57" t="s">
        <v>75</v>
      </c>
      <c r="B80" s="82">
        <v>26</v>
      </c>
      <c r="C80" s="73"/>
      <c r="D80" s="73"/>
      <c r="E80" s="73"/>
      <c r="F80" s="67"/>
    </row>
    <row r="81" spans="1:6">
      <c r="A81" s="57"/>
      <c r="B81" s="82"/>
      <c r="C81" s="73"/>
      <c r="D81" s="73"/>
      <c r="E81" s="73"/>
      <c r="F81" s="67"/>
    </row>
    <row r="82" spans="1:6">
      <c r="A82" s="85" t="s">
        <v>153</v>
      </c>
      <c r="B82" s="86">
        <v>27</v>
      </c>
      <c r="C82" s="77">
        <f>C77+C78-C80</f>
        <v>-50504</v>
      </c>
      <c r="D82" s="77">
        <f>D77+D78-D80</f>
        <v>38614</v>
      </c>
      <c r="E82" s="77">
        <f>E77+E78-E80</f>
        <v>173543</v>
      </c>
      <c r="F82" s="77">
        <f>F77+F78-F80</f>
        <v>149079</v>
      </c>
    </row>
    <row r="84" spans="1:6" ht="28.5" customHeight="1">
      <c r="A84" s="87" t="s">
        <v>154</v>
      </c>
      <c r="B84" s="87"/>
      <c r="C84" s="87"/>
      <c r="D84" s="87"/>
      <c r="E84" s="87"/>
      <c r="F84" s="87"/>
    </row>
    <row r="86" spans="1:6">
      <c r="A86" s="47" t="s">
        <v>81</v>
      </c>
      <c r="B86" s="47"/>
      <c r="C86" s="47" t="s">
        <v>82</v>
      </c>
    </row>
    <row r="87" spans="1:6">
      <c r="A87" s="48"/>
      <c r="B87" s="48"/>
      <c r="C87" s="48"/>
    </row>
    <row r="88" spans="1:6">
      <c r="A88" s="47" t="s">
        <v>83</v>
      </c>
      <c r="B88" s="47"/>
      <c r="C88" s="47" t="s">
        <v>84</v>
      </c>
    </row>
    <row r="89" spans="1:6">
      <c r="A89" s="49"/>
      <c r="B89" s="49"/>
      <c r="C89" s="50"/>
    </row>
    <row r="90" spans="1:6">
      <c r="A90" s="51" t="s">
        <v>85</v>
      </c>
      <c r="B90" s="49"/>
      <c r="C90" s="50"/>
    </row>
    <row r="91" spans="1:6">
      <c r="A91" s="49"/>
      <c r="B91" s="49"/>
      <c r="C91" s="50"/>
    </row>
    <row r="92" spans="1:6">
      <c r="A92" s="51" t="s">
        <v>86</v>
      </c>
      <c r="B92" s="49"/>
      <c r="C92" s="50"/>
    </row>
    <row r="93" spans="1:6">
      <c r="A93" s="49"/>
      <c r="B93" s="49"/>
      <c r="C93" s="50"/>
    </row>
    <row r="94" spans="1:6">
      <c r="A94" s="51" t="s">
        <v>87</v>
      </c>
      <c r="B94" s="49"/>
      <c r="C94" s="50"/>
    </row>
    <row r="95" spans="1:6">
      <c r="A95" s="46" t="s">
        <v>155</v>
      </c>
    </row>
    <row r="96" spans="1:6">
      <c r="A96" s="46"/>
    </row>
    <row r="97" spans="1:1">
      <c r="A97" s="46"/>
    </row>
    <row r="98" spans="1:1">
      <c r="A98" s="46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dcterms:created xsi:type="dcterms:W3CDTF">2014-10-07T11:55:44Z</dcterms:created>
  <dcterms:modified xsi:type="dcterms:W3CDTF">2014-10-07T11:56:29Z</dcterms:modified>
</cp:coreProperties>
</file>