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'Ф1'!$A$1:$D$78</definedName>
    <definedName name="_xlnm.Print_Area" localSheetId="1">'Ф2'!$A$1:$F$89</definedName>
  </definedNames>
  <calcPr fullCalcOnLoad="1"/>
</workbook>
</file>

<file path=xl/sharedStrings.xml><?xml version="1.0" encoding="utf-8"?>
<sst xmlns="http://schemas.openxmlformats.org/spreadsheetml/2006/main" count="160" uniqueCount="134">
  <si>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</si>
  <si>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</si>
  <si>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</si>
  <si>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</si>
  <si>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</si>
  <si>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</si>
  <si>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</si>
  <si>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</si>
  <si>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</si>
  <si>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</si>
  <si>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</si>
  <si>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</si>
  <si>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</si>
  <si>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</si>
  <si>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</si>
  <si>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</si>
  <si>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</si>
  <si>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</si>
  <si>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</si>
  <si>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</si>
  <si>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</si>
  <si>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</si>
  <si>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</si>
  <si>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</si>
  <si>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</si>
  <si>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</si>
  <si>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</si>
  <si>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Отчет о прибылях и убытках</t>
  </si>
  <si>
    <t>Производные инструменты</t>
  </si>
  <si>
    <t>Инвестиционное имущество</t>
  </si>
  <si>
    <t>Кредиторская задолженность</t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</si>
  <si>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</si>
  <si>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</si>
  <si>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</si>
  <si>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</si>
  <si>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</si>
  <si>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</si>
  <si>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</si>
  <si>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</si>
  <si>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</si>
  <si>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</si>
  <si>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</si>
  <si>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</si>
  <si>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</si>
  <si>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</si>
  <si>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</si>
  <si>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</si>
  <si>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</si>
  <si>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</si>
  <si>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</si>
  <si>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</si>
  <si>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</si>
  <si>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</si>
  <si>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</si>
  <si>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</si>
  <si>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</si>
  <si>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</si>
  <si>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</si>
  <si>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</si>
  <si>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</si>
  <si>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</si>
  <si>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Телефон 266-93-15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</si>
  <si>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</si>
  <si>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</si>
  <si>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</si>
  <si>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</si>
  <si>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</si>
  <si>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</si>
  <si>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</si>
  <si>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</si>
  <si>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</si>
  <si>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</si>
  <si>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</si>
  <si>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</si>
  <si>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</si>
  <si>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</si>
  <si>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</si>
  <si>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</si>
  <si>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</si>
  <si>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</si>
  <si>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</si>
  <si>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</si>
  <si>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</si>
  <si>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</si>
  <si>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</si>
  <si>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</si>
  <si>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</si>
  <si>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</si>
  <si>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</si>
  <si>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</si>
  <si>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</si>
  <si>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</si>
  <si>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</si>
  <si>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</si>
  <si>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</si>
  <si>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</si>
  <si>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</si>
  <si>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</si>
  <si>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</si>
  <si>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</si>
  <si>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</si>
  <si>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</si>
  <si>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</si>
  <si>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</si>
  <si>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</si>
  <si>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</si>
  <si>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</si>
  <si>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</si>
  <si>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</si>
  <si>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</si>
  <si>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</si>
  <si>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</si>
  <si>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</si>
  <si>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</si>
  <si>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</si>
  <si>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</si>
  <si>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</si>
  <si>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</si>
  <si>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</si>
  <si>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</si>
  <si>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</si>
  <si>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</si>
  <si>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</si>
  <si>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</si>
  <si>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</si>
  <si>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</si>
  <si>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</si>
  <si>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</si>
  <si>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</si>
  <si>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</si>
  <si>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      по состоянию на "01" июля  2015 года</t>
  </si>
  <si>
    <t>Первый руководитель (на период его отсутствия - лицо, его  замещающее)______________    Карягин А.В.    дата 08.07.15</t>
  </si>
  <si>
    <t>Главный бухгалтер__________________________    Смирнова Н.В.    Дата 08.07.15</t>
  </si>
  <si>
    <t>Исполнитель ______________________________       дата 08.07.15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</si>
</sst>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  <numFmt numFmtId="209" formatCode="_-* #,##0_р_._-;\-* #,##0_р_._-;_-* &quot;-&quot;??_р_._-;_-@_-"/>
    <numFmt numFmtId="210" formatCode="_-* #,##0.00[$€]_-;\-* #,##0.00[$€]_-;_-* &quot;-&quot;??[$€]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10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0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1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2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41" borderId="0" xfId="0" applyNumberFormat="1" applyFont="1" applyFill="1" applyAlignment="1">
      <alignment horizontal="center"/>
    </xf>
    <xf numFmtId="3" fontId="7" fillId="41" borderId="0" xfId="0" applyNumberFormat="1" applyFont="1" applyFill="1" applyBorder="1" applyAlignment="1">
      <alignment horizontal="center" vertical="top" wrapText="1"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3" fontId="31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0" fontId="7" fillId="41" borderId="16" xfId="0" applyFont="1" applyFill="1" applyBorder="1" applyAlignment="1">
      <alignment horizontal="center" vertical="top" wrapText="1"/>
    </xf>
    <xf numFmtId="0" fontId="34" fillId="41" borderId="0" xfId="0" applyFont="1" applyFill="1" applyAlignment="1">
      <alignment/>
    </xf>
    <xf numFmtId="0" fontId="34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Alignment="1">
      <alignment/>
    </xf>
    <xf numFmtId="3" fontId="12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11" fillId="41" borderId="16" xfId="0" applyFont="1" applyFill="1" applyBorder="1" applyAlignment="1">
      <alignment horizontal="center" vertical="top" wrapText="1"/>
    </xf>
    <xf numFmtId="3" fontId="34" fillId="41" borderId="0" xfId="0" applyNumberFormat="1" applyFont="1" applyFill="1" applyAlignment="1">
      <alignment horizontal="center"/>
    </xf>
    <xf numFmtId="3" fontId="7" fillId="41" borderId="16" xfId="0" applyNumberFormat="1" applyFont="1" applyFill="1" applyBorder="1" applyAlignment="1">
      <alignment horizontal="center" vertical="top" wrapText="1"/>
    </xf>
    <xf numFmtId="3" fontId="11" fillId="41" borderId="16" xfId="0" applyNumberFormat="1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/>
    </xf>
    <xf numFmtId="3" fontId="32" fillId="41" borderId="16" xfId="0" applyNumberFormat="1" applyFont="1" applyFill="1" applyBorder="1" applyAlignment="1">
      <alignment horizontal="center"/>
    </xf>
    <xf numFmtId="3" fontId="34" fillId="41" borderId="16" xfId="0" applyNumberFormat="1" applyFont="1" applyFill="1" applyBorder="1" applyAlignment="1">
      <alignment horizontal="center"/>
    </xf>
    <xf numFmtId="0" fontId="32" fillId="41" borderId="0" xfId="0" applyFont="1" applyFill="1" applyBorder="1" applyAlignment="1">
      <alignment/>
    </xf>
    <xf numFmtId="3" fontId="33" fillId="41" borderId="0" xfId="0" applyNumberFormat="1" applyFont="1" applyFill="1" applyBorder="1" applyAlignment="1">
      <alignment/>
    </xf>
    <xf numFmtId="3" fontId="32" fillId="41" borderId="0" xfId="0" applyNumberFormat="1" applyFont="1" applyFill="1" applyBorder="1" applyAlignment="1">
      <alignment/>
    </xf>
    <xf numFmtId="3" fontId="11" fillId="41" borderId="0" xfId="0" applyNumberFormat="1" applyFont="1" applyFill="1" applyBorder="1" applyAlignment="1">
      <alignment horizontal="center" vertical="top" wrapText="1"/>
    </xf>
    <xf numFmtId="4" fontId="32" fillId="41" borderId="0" xfId="0" applyNumberFormat="1" applyFont="1" applyFill="1" applyBorder="1" applyAlignment="1">
      <alignment/>
    </xf>
    <xf numFmtId="3" fontId="36" fillId="41" borderId="0" xfId="0" applyNumberFormat="1" applyFont="1" applyFill="1" applyBorder="1" applyAlignment="1">
      <alignment/>
    </xf>
    <xf numFmtId="3" fontId="32" fillId="41" borderId="0" xfId="0" applyNumberFormat="1" applyFont="1" applyFill="1" applyBorder="1" applyAlignment="1">
      <alignment horizontal="center"/>
    </xf>
    <xf numFmtId="3" fontId="7" fillId="41" borderId="16" xfId="0" applyNumberFormat="1" applyFont="1" applyFill="1" applyBorder="1" applyAlignment="1">
      <alignment horizontal="center" vertical="top" wrapText="1"/>
    </xf>
    <xf numFmtId="0" fontId="32" fillId="41" borderId="16" xfId="0" applyFont="1" applyFill="1" applyBorder="1" applyAlignment="1">
      <alignment horizontal="center"/>
    </xf>
    <xf numFmtId="3" fontId="11" fillId="42" borderId="16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top" wrapText="1"/>
    </xf>
    <xf numFmtId="3" fontId="34" fillId="42" borderId="16" xfId="0" applyNumberFormat="1" applyFont="1" applyFill="1" applyBorder="1" applyAlignment="1">
      <alignment horizontal="center"/>
    </xf>
    <xf numFmtId="3" fontId="7" fillId="42" borderId="16" xfId="0" applyNumberFormat="1" applyFont="1" applyFill="1" applyBorder="1" applyAlignment="1">
      <alignment horizontal="center"/>
    </xf>
    <xf numFmtId="3" fontId="32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1" borderId="17" xfId="0" applyFont="1" applyFill="1" applyBorder="1" applyAlignment="1">
      <alignment horizontal="right"/>
    </xf>
    <xf numFmtId="0" fontId="7" fillId="41" borderId="17" xfId="0" applyFont="1" applyFill="1" applyBorder="1" applyAlignment="1">
      <alignment horizontal="right"/>
    </xf>
    <xf numFmtId="0" fontId="35" fillId="41" borderId="0" xfId="0" applyFont="1" applyFill="1" applyAlignment="1">
      <alignment horizontal="center"/>
    </xf>
    <xf numFmtId="0" fontId="37" fillId="41" borderId="0" xfId="0" applyFont="1" applyFill="1" applyAlignment="1">
      <alignment horizontal="center"/>
    </xf>
  </cellXfs>
  <cellStyles count="71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8" xfId="592"/>
    <cellStyle name="Обычный 9" xfId="593"/>
    <cellStyle name="Followed Hyperlink" xfId="594"/>
    <cellStyle name="Плохой" xfId="595"/>
    <cellStyle name="Плохой 2" xfId="596"/>
    <cellStyle name="Плохой 3" xfId="597"/>
    <cellStyle name="Плохой 4" xfId="598"/>
    <cellStyle name="Плохой 5" xfId="599"/>
    <cellStyle name="Плохой 6" xfId="600"/>
    <cellStyle name="Плохой 7" xfId="601"/>
    <cellStyle name="Плохой 8" xfId="602"/>
    <cellStyle name="Плохой 9" xfId="603"/>
    <cellStyle name="Пояснение" xfId="604"/>
    <cellStyle name="Пояснение 2" xfId="605"/>
    <cellStyle name="Пояснение 3" xfId="606"/>
    <cellStyle name="Пояснение 4" xfId="607"/>
    <cellStyle name="Пояснение 5" xfId="608"/>
    <cellStyle name="Пояснение 6" xfId="609"/>
    <cellStyle name="Пояснение 7" xfId="610"/>
    <cellStyle name="Пояснение 8" xfId="611"/>
    <cellStyle name="Пояснение 9" xfId="612"/>
    <cellStyle name="Примечание" xfId="613"/>
    <cellStyle name="Примечание 2" xfId="614"/>
    <cellStyle name="Примечание 2 10" xfId="615"/>
    <cellStyle name="Примечание 2 11" xfId="616"/>
    <cellStyle name="Примечание 2 12" xfId="617"/>
    <cellStyle name="Примечание 2 13" xfId="618"/>
    <cellStyle name="Примечание 2 14" xfId="619"/>
    <cellStyle name="Примечание 2 15" xfId="620"/>
    <cellStyle name="Примечание 2 16" xfId="621"/>
    <cellStyle name="Примечание 2 17" xfId="622"/>
    <cellStyle name="Примечание 2 18" xfId="623"/>
    <cellStyle name="Примечание 2 19" xfId="624"/>
    <cellStyle name="Примечание 2 2" xfId="625"/>
    <cellStyle name="Примечание 2 20" xfId="626"/>
    <cellStyle name="Примечание 2 21" xfId="627"/>
    <cellStyle name="Примечание 2 22" xfId="628"/>
    <cellStyle name="Примечание 2 23" xfId="629"/>
    <cellStyle name="Примечание 2 24" xfId="630"/>
    <cellStyle name="Примечание 2 25" xfId="631"/>
    <cellStyle name="Примечание 2 26" xfId="632"/>
    <cellStyle name="Примечание 2 27" xfId="633"/>
    <cellStyle name="Примечание 2 28" xfId="634"/>
    <cellStyle name="Примечание 2 29" xfId="635"/>
    <cellStyle name="Примечание 2 3" xfId="636"/>
    <cellStyle name="Примечание 2 30" xfId="637"/>
    <cellStyle name="Примечание 2 31" xfId="638"/>
    <cellStyle name="Примечание 2 32" xfId="639"/>
    <cellStyle name="Примечание 2 33" xfId="640"/>
    <cellStyle name="Примечание 2 34" xfId="641"/>
    <cellStyle name="Примечание 2 4" xfId="642"/>
    <cellStyle name="Примечание 2 5" xfId="643"/>
    <cellStyle name="Примечание 2 6" xfId="644"/>
    <cellStyle name="Примечание 2 7" xfId="645"/>
    <cellStyle name="Примечание 2 8" xfId="646"/>
    <cellStyle name="Примечание 2 9" xfId="647"/>
    <cellStyle name="Примечание 3" xfId="648"/>
    <cellStyle name="Примечание 4" xfId="649"/>
    <cellStyle name="Примечание 5" xfId="650"/>
    <cellStyle name="Примечание 6" xfId="651"/>
    <cellStyle name="Примечание 7" xfId="652"/>
    <cellStyle name="Примечание 8" xfId="653"/>
    <cellStyle name="Примечание 9" xfId="654"/>
    <cellStyle name="Percent" xfId="655"/>
    <cellStyle name="Процентный 2" xfId="656"/>
    <cellStyle name="Процентный 2 2" xfId="657"/>
    <cellStyle name="Процентный 3" xfId="658"/>
    <cellStyle name="Процентный 3 2" xfId="659"/>
    <cellStyle name="Процентный 3 3" xfId="660"/>
    <cellStyle name="Процентный 3 4" xfId="661"/>
    <cellStyle name="Процентный 3 5" xfId="662"/>
    <cellStyle name="Процентный 4" xfId="663"/>
    <cellStyle name="Процентный 5" xfId="664"/>
    <cellStyle name="Процентный 6" xfId="665"/>
    <cellStyle name="Процентный 7" xfId="666"/>
    <cellStyle name="Связанная ячейка" xfId="667"/>
    <cellStyle name="Связанная ячейка 2" xfId="668"/>
    <cellStyle name="Связанная ячейка 3" xfId="669"/>
    <cellStyle name="Связанная ячейка 4" xfId="670"/>
    <cellStyle name="Связанная ячейка 5" xfId="671"/>
    <cellStyle name="Связанная ячейка 6" xfId="672"/>
    <cellStyle name="Связанная ячейка 7" xfId="673"/>
    <cellStyle name="Связанная ячейка 8" xfId="674"/>
    <cellStyle name="Связанная ячейка 9" xfId="675"/>
    <cellStyle name="Текст предупреждения" xfId="676"/>
    <cellStyle name="Текст предупреждения 2" xfId="677"/>
    <cellStyle name="Текст предупреждения 3" xfId="678"/>
    <cellStyle name="Текст предупреждения 4" xfId="679"/>
    <cellStyle name="Текст предупреждения 5" xfId="680"/>
    <cellStyle name="Текст предупреждения 6" xfId="681"/>
    <cellStyle name="Текст предупреждения 7" xfId="682"/>
    <cellStyle name="Текст предупреждения 8" xfId="683"/>
    <cellStyle name="Текст предупреждения 9" xfId="684"/>
    <cellStyle name="Comma" xfId="685"/>
    <cellStyle name="Comma [0]" xfId="686"/>
    <cellStyle name="Финансовый 10" xfId="687"/>
    <cellStyle name="Финансовый 11" xfId="688"/>
    <cellStyle name="Финансовый 12" xfId="689"/>
    <cellStyle name="Финансовый 13" xfId="690"/>
    <cellStyle name="Финансовый 14" xfId="691"/>
    <cellStyle name="Финансовый 2" xfId="692"/>
    <cellStyle name="Финансовый 2 10" xfId="693"/>
    <cellStyle name="Финансовый 2 11" xfId="694"/>
    <cellStyle name="Финансовый 2 12" xfId="695"/>
    <cellStyle name="Финансовый 2 2" xfId="696"/>
    <cellStyle name="Финансовый 2 2 2" xfId="697"/>
    <cellStyle name="Финансовый 2 3" xfId="698"/>
    <cellStyle name="Финансовый 2 4" xfId="699"/>
    <cellStyle name="Финансовый 2 5" xfId="700"/>
    <cellStyle name="Финансовый 2 6" xfId="701"/>
    <cellStyle name="Финансовый 2 7" xfId="702"/>
    <cellStyle name="Финансовый 2 8" xfId="703"/>
    <cellStyle name="Финансовый 2 9" xfId="704"/>
    <cellStyle name="Финансовый 3" xfId="705"/>
    <cellStyle name="Финансовый 3 2" xfId="706"/>
    <cellStyle name="Финансовый 3 3" xfId="707"/>
    <cellStyle name="Финансовый 3 4" xfId="708"/>
    <cellStyle name="Финансовый 3 5" xfId="709"/>
    <cellStyle name="Финансовый 3 6" xfId="710"/>
    <cellStyle name="Финансовый 4" xfId="711"/>
    <cellStyle name="Финансовый 4 2" xfId="712"/>
    <cellStyle name="Финансовый 5" xfId="713"/>
    <cellStyle name="Финансовый 5 2" xfId="714"/>
    <cellStyle name="Финансовый 6" xfId="715"/>
    <cellStyle name="Финансовый 6 2" xfId="716"/>
    <cellStyle name="Финансовый 7" xfId="717"/>
    <cellStyle name="Финансовый 7 2" xfId="718"/>
    <cellStyle name="Финансовый 8" xfId="719"/>
    <cellStyle name="Финансовый 8 2" xfId="720"/>
    <cellStyle name="Финансовый 9" xfId="721"/>
    <cellStyle name="Хороший" xfId="722"/>
    <cellStyle name="Хороший 2" xfId="723"/>
    <cellStyle name="Хороший 3" xfId="724"/>
    <cellStyle name="Хороший 4" xfId="725"/>
    <cellStyle name="Хороший 5" xfId="726"/>
    <cellStyle name="Хороший 6" xfId="727"/>
    <cellStyle name="Хороший 7" xfId="728"/>
    <cellStyle name="Хороший 8" xfId="729"/>
    <cellStyle name="Хороший 9" xfId="7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84"/>
  <sheetViews>
    <sheetView tabSelected="1" view="pageBreakPreview" zoomScale="75" zoomScaleSheetLayoutView="75" workbookViewId="0" topLeftCell="A10">
      <selection activeCell="I67" sqref="I67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4" customWidth="1"/>
    <col min="5" max="5" width="20.8515625" style="7" customWidth="1"/>
    <col min="6" max="6" width="22.8515625" style="7" customWidth="1"/>
    <col min="7" max="7" width="15.7109375" style="7" bestFit="1" customWidth="1"/>
    <col min="8" max="8" width="21.28125" style="7" customWidth="1"/>
    <col min="9" max="9" width="9.28125" style="7" bestFit="1" customWidth="1"/>
    <col min="10" max="10" width="21.28125" style="7" customWidth="1"/>
    <col min="11" max="15" width="15.57421875" style="7" customWidth="1"/>
    <col min="16" max="16384" width="9.140625" style="7" customWidth="1"/>
  </cols>
  <sheetData>
    <row r="2" spans="1:4" ht="15.75">
      <c r="A2" s="68" t="s">
        <v>129</v>
      </c>
      <c r="B2" s="69"/>
      <c r="C2" s="69"/>
      <c r="D2" s="69"/>
    </row>
    <row r="3" spans="1:4" ht="15.75">
      <c r="A3" s="70" t="s">
        <v>128</v>
      </c>
      <c r="B3" s="70"/>
      <c r="C3" s="70"/>
      <c r="D3" s="70"/>
    </row>
    <row r="4" spans="1:4" ht="15.75">
      <c r="A4" s="70" t="s">
        <v>130</v>
      </c>
      <c r="B4" s="70"/>
      <c r="C4" s="70"/>
      <c r="D4" s="70"/>
    </row>
    <row r="6" spans="1:4" ht="15.75">
      <c r="A6" s="67" t="s">
        <v>54</v>
      </c>
      <c r="B6" s="67"/>
      <c r="C6" s="67"/>
      <c r="D6" s="67"/>
    </row>
    <row r="7" spans="1:4" ht="56.25" customHeight="1">
      <c r="A7" s="2" t="s">
        <v>2</v>
      </c>
      <c r="B7" s="2" t="s">
        <v>1</v>
      </c>
      <c r="C7" s="13" t="s">
        <v>31</v>
      </c>
      <c r="D7" s="13" t="s">
        <v>25</v>
      </c>
    </row>
    <row r="8" spans="1:4" ht="15.75">
      <c r="A8" s="2">
        <v>1</v>
      </c>
      <c r="B8" s="2">
        <v>2</v>
      </c>
      <c r="C8" s="13">
        <v>3</v>
      </c>
      <c r="D8" s="13">
        <v>4</v>
      </c>
    </row>
    <row r="9" spans="1:4" ht="15.75">
      <c r="A9" s="41" t="s">
        <v>3</v>
      </c>
      <c r="B9" s="39"/>
      <c r="C9" s="13" t="s">
        <v>32</v>
      </c>
      <c r="D9" s="13" t="s">
        <v>32</v>
      </c>
    </row>
    <row r="10" spans="1:6" ht="15.75">
      <c r="A10" s="38" t="s">
        <v>33</v>
      </c>
      <c r="B10" s="39">
        <v>1</v>
      </c>
      <c r="C10" s="13">
        <f>C12+C13</f>
        <v>396302</v>
      </c>
      <c r="D10" s="13">
        <f>D12+D13</f>
        <v>586447</v>
      </c>
      <c r="F10" s="12"/>
    </row>
    <row r="11" spans="1:5" ht="15.75">
      <c r="A11" s="38" t="s">
        <v>7</v>
      </c>
      <c r="B11" s="39"/>
      <c r="C11" s="13"/>
      <c r="D11" s="13"/>
      <c r="E11" s="12"/>
    </row>
    <row r="12" spans="1:4" ht="15.75">
      <c r="A12" s="38" t="s">
        <v>34</v>
      </c>
      <c r="B12" s="39">
        <v>1.1</v>
      </c>
      <c r="C12" s="13">
        <v>0</v>
      </c>
      <c r="D12" s="13">
        <v>0</v>
      </c>
    </row>
    <row r="13" spans="1:6" ht="31.5">
      <c r="A13" s="38" t="s">
        <v>35</v>
      </c>
      <c r="B13" s="39">
        <v>1.2</v>
      </c>
      <c r="C13" s="13">
        <v>396302</v>
      </c>
      <c r="D13" s="27">
        <v>586447</v>
      </c>
      <c r="F13" s="12"/>
    </row>
    <row r="14" spans="1:5" ht="15.75">
      <c r="A14" s="38" t="s">
        <v>22</v>
      </c>
      <c r="B14" s="39">
        <v>2</v>
      </c>
      <c r="C14" s="13"/>
      <c r="D14" s="27"/>
      <c r="E14" s="12"/>
    </row>
    <row r="15" spans="1:6" ht="31.5">
      <c r="A15" s="38" t="s">
        <v>55</v>
      </c>
      <c r="B15" s="39">
        <v>3</v>
      </c>
      <c r="C15" s="27">
        <v>960783</v>
      </c>
      <c r="D15" s="27">
        <v>2261747</v>
      </c>
      <c r="F15" s="12"/>
    </row>
    <row r="16" spans="1:5" ht="15.75">
      <c r="A16" s="38" t="s">
        <v>28</v>
      </c>
      <c r="B16" s="39">
        <v>4</v>
      </c>
      <c r="C16" s="13"/>
      <c r="D16" s="27"/>
      <c r="E16" s="12"/>
    </row>
    <row r="17" spans="1:6" ht="31.5">
      <c r="A17" s="38" t="s">
        <v>36</v>
      </c>
      <c r="B17" s="39">
        <v>5</v>
      </c>
      <c r="C17" s="13"/>
      <c r="D17" s="27"/>
      <c r="E17" s="12"/>
      <c r="F17" s="12"/>
    </row>
    <row r="18" spans="1:6" ht="15.75">
      <c r="A18" s="40" t="s">
        <v>19</v>
      </c>
      <c r="B18" s="39">
        <v>6</v>
      </c>
      <c r="C18" s="13">
        <v>3393057</v>
      </c>
      <c r="D18" s="27">
        <v>3403285</v>
      </c>
      <c r="F18" s="12"/>
    </row>
    <row r="19" spans="1:5" ht="15.75">
      <c r="A19" s="38" t="s">
        <v>6</v>
      </c>
      <c r="B19" s="39">
        <v>7</v>
      </c>
      <c r="C19" s="13">
        <v>90</v>
      </c>
      <c r="D19" s="27"/>
      <c r="E19" s="12"/>
    </row>
    <row r="20" spans="1:5" ht="15.75">
      <c r="A20" s="3" t="s">
        <v>7</v>
      </c>
      <c r="B20" s="2"/>
      <c r="C20" s="13"/>
      <c r="D20" s="27"/>
      <c r="E20" s="12"/>
    </row>
    <row r="21" spans="1:5" ht="15.75">
      <c r="A21" s="3" t="s">
        <v>37</v>
      </c>
      <c r="B21" s="2">
        <v>7.1</v>
      </c>
      <c r="C21" s="13"/>
      <c r="D21" s="27">
        <v>0</v>
      </c>
      <c r="E21" s="12"/>
    </row>
    <row r="22" spans="1:6" ht="15.75">
      <c r="A22" s="3" t="s">
        <v>57</v>
      </c>
      <c r="B22" s="2">
        <v>7.2</v>
      </c>
      <c r="C22" s="13"/>
      <c r="D22" s="27">
        <v>0</v>
      </c>
      <c r="F22" s="12"/>
    </row>
    <row r="23" spans="1:4" ht="31.5">
      <c r="A23" s="3" t="s">
        <v>38</v>
      </c>
      <c r="B23" s="2">
        <v>8</v>
      </c>
      <c r="C23" s="13"/>
      <c r="D23" s="27"/>
    </row>
    <row r="24" spans="1:6" ht="15.75">
      <c r="A24" s="37" t="s">
        <v>56</v>
      </c>
      <c r="B24" s="2">
        <v>9</v>
      </c>
      <c r="C24" s="13"/>
      <c r="D24" s="27"/>
      <c r="F24" s="12"/>
    </row>
    <row r="25" spans="1:7" ht="15.75">
      <c r="A25" s="37" t="s">
        <v>64</v>
      </c>
      <c r="B25" s="2">
        <v>10</v>
      </c>
      <c r="C25" s="13">
        <v>1000</v>
      </c>
      <c r="D25" s="27">
        <v>1000</v>
      </c>
      <c r="F25" s="12"/>
      <c r="G25" s="12"/>
    </row>
    <row r="26" spans="1:7" ht="31.5">
      <c r="A26" s="37" t="s">
        <v>65</v>
      </c>
      <c r="B26" s="2">
        <v>11</v>
      </c>
      <c r="C26" s="13"/>
      <c r="D26" s="27"/>
      <c r="F26" s="12"/>
      <c r="G26" s="12"/>
    </row>
    <row r="27" spans="1:7" ht="31.5">
      <c r="A27" s="37" t="s">
        <v>66</v>
      </c>
      <c r="B27" s="2">
        <v>12</v>
      </c>
      <c r="C27" s="13"/>
      <c r="D27" s="27"/>
      <c r="F27" s="10"/>
      <c r="G27" s="12"/>
    </row>
    <row r="28" spans="1:7" ht="15.75">
      <c r="A28" s="37" t="s">
        <v>29</v>
      </c>
      <c r="B28" s="2">
        <v>13</v>
      </c>
      <c r="C28" s="13"/>
      <c r="D28" s="27"/>
      <c r="G28" s="12"/>
    </row>
    <row r="29" spans="1:7" ht="31.5">
      <c r="A29" s="37" t="s">
        <v>67</v>
      </c>
      <c r="B29" s="2">
        <v>14</v>
      </c>
      <c r="C29" s="13">
        <v>1446994</v>
      </c>
      <c r="D29" s="27">
        <v>18443</v>
      </c>
      <c r="F29" s="12"/>
      <c r="G29" s="12"/>
    </row>
    <row r="30" spans="1:7" ht="15.75">
      <c r="A30" s="37" t="s">
        <v>5</v>
      </c>
      <c r="B30" s="2">
        <v>15</v>
      </c>
      <c r="C30" s="13">
        <v>42</v>
      </c>
      <c r="D30" s="27">
        <v>228</v>
      </c>
      <c r="F30" s="12"/>
      <c r="G30" s="12"/>
    </row>
    <row r="31" spans="1:7" ht="31.5">
      <c r="A31" s="37" t="s">
        <v>68</v>
      </c>
      <c r="B31" s="2">
        <v>16</v>
      </c>
      <c r="C31" s="13"/>
      <c r="D31" s="27"/>
      <c r="G31" s="12"/>
    </row>
    <row r="32" spans="1:7" ht="31.5">
      <c r="A32" s="3" t="s">
        <v>20</v>
      </c>
      <c r="B32" s="2">
        <v>17</v>
      </c>
      <c r="C32" s="27">
        <v>7442</v>
      </c>
      <c r="D32" s="27">
        <v>9398</v>
      </c>
      <c r="F32" s="12"/>
      <c r="G32" s="12"/>
    </row>
    <row r="33" spans="1:6" ht="31.5">
      <c r="A33" s="3" t="s">
        <v>21</v>
      </c>
      <c r="B33" s="2">
        <v>18</v>
      </c>
      <c r="C33" s="27">
        <v>34387</v>
      </c>
      <c r="D33" s="27">
        <v>44177</v>
      </c>
      <c r="E33" s="12"/>
      <c r="F33" s="12"/>
    </row>
    <row r="34" spans="1:6" ht="15.75">
      <c r="A34" s="3" t="s">
        <v>69</v>
      </c>
      <c r="B34" s="2">
        <v>19</v>
      </c>
      <c r="C34" s="34">
        <v>171809</v>
      </c>
      <c r="D34" s="30">
        <v>171731</v>
      </c>
      <c r="E34" s="12"/>
      <c r="F34" s="12"/>
    </row>
    <row r="35" spans="1:6" ht="15.75">
      <c r="A35" s="3" t="s">
        <v>39</v>
      </c>
      <c r="B35" s="2">
        <v>21</v>
      </c>
      <c r="C35" s="34">
        <v>34058</v>
      </c>
      <c r="D35" s="30">
        <v>34058</v>
      </c>
      <c r="E35" s="12"/>
      <c r="F35" s="12"/>
    </row>
    <row r="36" spans="1:5" ht="15.75">
      <c r="A36" s="3" t="s">
        <v>4</v>
      </c>
      <c r="B36" s="2">
        <v>21</v>
      </c>
      <c r="C36" s="34"/>
      <c r="D36" s="34"/>
      <c r="E36" s="12"/>
    </row>
    <row r="37" spans="1:7" ht="15.75">
      <c r="A37" s="8" t="s">
        <v>8</v>
      </c>
      <c r="B37" s="9">
        <v>22</v>
      </c>
      <c r="C37" s="36">
        <f>C10+C14+C15+C16+C17+C18+C19+C23+C24+C25+C26+C27+C32+C33+C34+C35+C36+C30+C29</f>
        <v>6445964</v>
      </c>
      <c r="D37" s="36">
        <f>D10+D14+D15+D16+D17+D18+D19+D23+D24+D25+D26+D27+D32+D33+D34+D35+D36+D30+D29</f>
        <v>6530514</v>
      </c>
      <c r="E37" s="12"/>
      <c r="F37" s="12"/>
      <c r="G37" s="12"/>
    </row>
    <row r="38" spans="1:6" ht="15.75">
      <c r="A38" s="4"/>
      <c r="B38" s="2"/>
      <c r="C38" s="34"/>
      <c r="D38" s="34"/>
      <c r="F38" s="12"/>
    </row>
    <row r="39" spans="1:5" ht="15.75">
      <c r="A39" s="8" t="s">
        <v>13</v>
      </c>
      <c r="B39" s="2"/>
      <c r="C39" s="34"/>
      <c r="D39" s="34"/>
      <c r="E39" s="12"/>
    </row>
    <row r="40" spans="1:6" ht="15.75">
      <c r="A40" s="3" t="s">
        <v>70</v>
      </c>
      <c r="B40" s="2">
        <v>23</v>
      </c>
      <c r="C40" s="34"/>
      <c r="D40" s="34"/>
      <c r="F40" s="12"/>
    </row>
    <row r="41" spans="1:4" ht="15.75">
      <c r="A41" s="3" t="s">
        <v>28</v>
      </c>
      <c r="B41" s="2">
        <v>24</v>
      </c>
      <c r="C41" s="34"/>
      <c r="D41" s="34"/>
    </row>
    <row r="42" spans="1:4" ht="15.75">
      <c r="A42" s="37" t="s">
        <v>71</v>
      </c>
      <c r="B42" s="2">
        <v>25</v>
      </c>
      <c r="C42" s="34"/>
      <c r="D42" s="34"/>
    </row>
    <row r="43" spans="1:4" ht="15.75">
      <c r="A43" s="3" t="s">
        <v>15</v>
      </c>
      <c r="B43" s="2">
        <v>26</v>
      </c>
      <c r="C43" s="34"/>
      <c r="D43" s="34"/>
    </row>
    <row r="44" spans="1:6" ht="15.75">
      <c r="A44" s="37" t="s">
        <v>72</v>
      </c>
      <c r="B44" s="2">
        <v>27</v>
      </c>
      <c r="C44" s="34"/>
      <c r="D44" s="34"/>
      <c r="E44" s="12"/>
      <c r="F44" s="31"/>
    </row>
    <row r="45" spans="1:6" ht="15.75">
      <c r="A45" s="3" t="s">
        <v>30</v>
      </c>
      <c r="B45" s="2">
        <v>28</v>
      </c>
      <c r="C45" s="34">
        <v>12906</v>
      </c>
      <c r="D45" s="35">
        <v>2687</v>
      </c>
      <c r="F45" s="32"/>
    </row>
    <row r="46" spans="1:6" ht="15.75">
      <c r="A46" s="3" t="s">
        <v>58</v>
      </c>
      <c r="B46" s="2">
        <v>29</v>
      </c>
      <c r="C46" s="34"/>
      <c r="D46" s="35"/>
      <c r="F46" s="32"/>
    </row>
    <row r="47" spans="1:6" ht="15.75">
      <c r="A47" s="3" t="s">
        <v>14</v>
      </c>
      <c r="B47" s="2">
        <v>30</v>
      </c>
      <c r="C47" s="30">
        <v>359999</v>
      </c>
      <c r="D47" s="35"/>
      <c r="F47" s="32"/>
    </row>
    <row r="48" spans="1:6" ht="15.75">
      <c r="A48" s="37" t="s">
        <v>73</v>
      </c>
      <c r="B48" s="2">
        <v>31</v>
      </c>
      <c r="C48" s="34"/>
      <c r="D48" s="35"/>
      <c r="F48" s="32"/>
    </row>
    <row r="49" spans="1:15" ht="15.75">
      <c r="A49" s="37" t="s">
        <v>74</v>
      </c>
      <c r="B49" s="2">
        <v>32</v>
      </c>
      <c r="C49" s="34">
        <v>3246</v>
      </c>
      <c r="D49" s="35">
        <v>2929</v>
      </c>
      <c r="E49" s="12"/>
      <c r="F49" s="32"/>
      <c r="K49" s="10"/>
      <c r="L49" s="10"/>
      <c r="M49" s="10"/>
      <c r="O49" s="10"/>
    </row>
    <row r="50" spans="1:6" ht="15.75">
      <c r="A50" s="3" t="s">
        <v>40</v>
      </c>
      <c r="B50" s="2">
        <v>33</v>
      </c>
      <c r="C50" s="34"/>
      <c r="D50" s="35"/>
      <c r="E50" s="12"/>
      <c r="F50" s="32"/>
    </row>
    <row r="51" spans="1:6" ht="15.75">
      <c r="A51" s="3" t="s">
        <v>16</v>
      </c>
      <c r="B51" s="2">
        <v>34</v>
      </c>
      <c r="C51" s="34">
        <v>7276</v>
      </c>
      <c r="D51" s="35">
        <v>14467</v>
      </c>
      <c r="F51" s="33"/>
    </row>
    <row r="52" spans="1:7" ht="15.75">
      <c r="A52" s="8" t="s">
        <v>41</v>
      </c>
      <c r="B52" s="9">
        <v>35</v>
      </c>
      <c r="C52" s="36">
        <f>SUM(C41:C51)</f>
        <v>383427</v>
      </c>
      <c r="D52" s="36">
        <f>SUM(D41:D51)</f>
        <v>20083</v>
      </c>
      <c r="F52" s="31"/>
      <c r="G52" s="10"/>
    </row>
    <row r="53" spans="1:7" ht="15.75">
      <c r="A53" s="4"/>
      <c r="B53" s="2"/>
      <c r="C53" s="34"/>
      <c r="D53" s="34"/>
      <c r="E53" s="12"/>
      <c r="G53" s="10"/>
    </row>
    <row r="54" spans="1:4" ht="15.75">
      <c r="A54" s="8" t="s">
        <v>42</v>
      </c>
      <c r="B54" s="2"/>
      <c r="C54" s="34"/>
      <c r="D54" s="34"/>
    </row>
    <row r="55" spans="1:7" ht="15.75">
      <c r="A55" s="3" t="s">
        <v>43</v>
      </c>
      <c r="B55" s="2">
        <v>36</v>
      </c>
      <c r="C55" s="34">
        <f>C57</f>
        <v>5088794</v>
      </c>
      <c r="D55" s="34">
        <f>D57</f>
        <v>5088794</v>
      </c>
      <c r="E55" s="12"/>
      <c r="F55" s="12"/>
      <c r="G55" s="10"/>
    </row>
    <row r="56" spans="1:7" ht="15.75">
      <c r="A56" s="3" t="s">
        <v>7</v>
      </c>
      <c r="B56" s="2"/>
      <c r="C56" s="34"/>
      <c r="D56" s="34"/>
      <c r="F56" s="12"/>
      <c r="G56" s="10"/>
    </row>
    <row r="57" spans="1:7" ht="15.75">
      <c r="A57" s="3" t="s">
        <v>23</v>
      </c>
      <c r="B57" s="2">
        <v>36.1</v>
      </c>
      <c r="C57" s="34">
        <v>5088794</v>
      </c>
      <c r="D57" s="34">
        <v>5088794</v>
      </c>
      <c r="G57" s="10"/>
    </row>
    <row r="58" spans="1:4" ht="15.75">
      <c r="A58" s="3" t="s">
        <v>24</v>
      </c>
      <c r="B58" s="2">
        <v>36.2</v>
      </c>
      <c r="C58" s="34"/>
      <c r="D58" s="34"/>
    </row>
    <row r="59" spans="1:4" ht="15.75">
      <c r="A59" s="3" t="s">
        <v>44</v>
      </c>
      <c r="B59" s="2">
        <v>37</v>
      </c>
      <c r="C59" s="34">
        <v>-296405</v>
      </c>
      <c r="D59" s="34">
        <v>-296405</v>
      </c>
    </row>
    <row r="60" spans="1:7" ht="15.75">
      <c r="A60" s="3" t="s">
        <v>9</v>
      </c>
      <c r="B60" s="2">
        <v>38</v>
      </c>
      <c r="C60" s="34">
        <v>334171</v>
      </c>
      <c r="D60" s="34">
        <v>334171</v>
      </c>
      <c r="F60" s="10"/>
      <c r="G60" s="12"/>
    </row>
    <row r="61" spans="1:6" ht="15.75">
      <c r="A61" s="37" t="s">
        <v>10</v>
      </c>
      <c r="B61" s="2">
        <v>39</v>
      </c>
      <c r="C61" s="34"/>
      <c r="D61" s="34"/>
      <c r="F61" s="10"/>
    </row>
    <row r="62" spans="1:12" ht="15.75">
      <c r="A62" s="3" t="s">
        <v>53</v>
      </c>
      <c r="B62" s="2">
        <v>40</v>
      </c>
      <c r="C62" s="34">
        <v>3070</v>
      </c>
      <c r="D62" s="34">
        <v>3480</v>
      </c>
      <c r="F62" s="10"/>
      <c r="G62" s="31"/>
      <c r="H62" s="31"/>
      <c r="I62" s="31"/>
      <c r="J62" s="31"/>
      <c r="K62" s="31"/>
      <c r="L62" s="31"/>
    </row>
    <row r="63" spans="1:12" ht="15.75">
      <c r="A63" s="3" t="s">
        <v>45</v>
      </c>
      <c r="B63" s="2">
        <v>41</v>
      </c>
      <c r="C63" s="34">
        <f>C65+C66</f>
        <v>1601249</v>
      </c>
      <c r="D63" s="34">
        <f>D65+D66</f>
        <v>2048733</v>
      </c>
      <c r="F63" s="12"/>
      <c r="G63" s="63"/>
      <c r="H63" s="63"/>
      <c r="I63" s="31"/>
      <c r="J63" s="31"/>
      <c r="K63" s="31"/>
      <c r="L63" s="31"/>
    </row>
    <row r="64" spans="1:12" ht="15.75">
      <c r="A64" s="3" t="s">
        <v>7</v>
      </c>
      <c r="B64" s="2"/>
      <c r="C64" s="34"/>
      <c r="D64" s="34"/>
      <c r="F64" s="12"/>
      <c r="G64" s="31"/>
      <c r="H64" s="31"/>
      <c r="I64" s="31"/>
      <c r="J64" s="31"/>
      <c r="K64" s="31"/>
      <c r="L64" s="31"/>
    </row>
    <row r="65" spans="1:12" ht="15.75">
      <c r="A65" s="3" t="s">
        <v>46</v>
      </c>
      <c r="B65" s="2">
        <v>41.1</v>
      </c>
      <c r="C65" s="34">
        <v>1689144</v>
      </c>
      <c r="D65" s="56">
        <v>1652651</v>
      </c>
      <c r="E65" s="12"/>
      <c r="F65" s="12"/>
      <c r="G65" s="63"/>
      <c r="H65" s="64"/>
      <c r="I65" s="64"/>
      <c r="J65" s="65"/>
      <c r="K65" s="31"/>
      <c r="L65" s="31"/>
    </row>
    <row r="66" spans="1:12" ht="15.75">
      <c r="A66" s="3" t="s">
        <v>47</v>
      </c>
      <c r="B66" s="2">
        <v>41.2</v>
      </c>
      <c r="C66" s="30">
        <v>-87895</v>
      </c>
      <c r="D66" s="56">
        <v>396082</v>
      </c>
      <c r="E66" s="12"/>
      <c r="F66" s="12"/>
      <c r="G66" s="63"/>
      <c r="H66" s="64"/>
      <c r="I66" s="31"/>
      <c r="J66" s="31"/>
      <c r="K66" s="31"/>
      <c r="L66" s="31"/>
    </row>
    <row r="67" spans="1:12" ht="15.75">
      <c r="A67" s="3" t="s">
        <v>12</v>
      </c>
      <c r="B67" s="2">
        <v>42</v>
      </c>
      <c r="C67" s="34"/>
      <c r="D67" s="34"/>
      <c r="F67" s="12"/>
      <c r="G67" s="31"/>
      <c r="H67" s="64"/>
      <c r="I67" s="31"/>
      <c r="J67" s="31"/>
      <c r="K67" s="31"/>
      <c r="L67" s="31"/>
    </row>
    <row r="68" spans="1:12" ht="15.75">
      <c r="A68" s="8" t="s">
        <v>11</v>
      </c>
      <c r="B68" s="9">
        <v>43</v>
      </c>
      <c r="C68" s="36">
        <f>C55+C62+C63+C59-C60</f>
        <v>6062537</v>
      </c>
      <c r="D68" s="36">
        <f>D55+D62+D63+D59-D60</f>
        <v>6510431</v>
      </c>
      <c r="G68" s="31"/>
      <c r="H68" s="64"/>
      <c r="I68" s="31"/>
      <c r="J68" s="31"/>
      <c r="K68" s="31"/>
      <c r="L68" s="31"/>
    </row>
    <row r="69" spans="1:12" ht="15.75">
      <c r="A69" s="3" t="s">
        <v>32</v>
      </c>
      <c r="B69" s="2"/>
      <c r="C69" s="34" t="s">
        <v>32</v>
      </c>
      <c r="D69" s="34" t="s">
        <v>32</v>
      </c>
      <c r="F69" s="12"/>
      <c r="G69" s="31"/>
      <c r="H69" s="31"/>
      <c r="I69" s="31"/>
      <c r="J69" s="31"/>
      <c r="K69" s="31"/>
      <c r="L69" s="31"/>
    </row>
    <row r="70" spans="1:12" ht="15.75">
      <c r="A70" s="8" t="s">
        <v>48</v>
      </c>
      <c r="B70" s="9">
        <v>44</v>
      </c>
      <c r="C70" s="36">
        <f>C52+C68</f>
        <v>6445964</v>
      </c>
      <c r="D70" s="36">
        <f>D52+D68</f>
        <v>6530514</v>
      </c>
      <c r="E70" s="12"/>
      <c r="F70" s="12"/>
      <c r="G70" s="65"/>
      <c r="H70" s="31"/>
      <c r="I70" s="31"/>
      <c r="J70" s="31"/>
      <c r="K70" s="31"/>
      <c r="L70" s="31"/>
    </row>
    <row r="71" spans="1:12" ht="15.75">
      <c r="A71" s="5"/>
      <c r="B71" s="6"/>
      <c r="C71" s="29">
        <f>C37-C70</f>
        <v>0</v>
      </c>
      <c r="D71" s="15"/>
      <c r="F71" s="10"/>
      <c r="G71" s="31"/>
      <c r="H71" s="31"/>
      <c r="I71" s="31"/>
      <c r="J71" s="31"/>
      <c r="K71" s="31"/>
      <c r="L71" s="31"/>
    </row>
    <row r="72" spans="1:12" ht="15.75">
      <c r="A72" s="11" t="s">
        <v>131</v>
      </c>
      <c r="G72" s="31"/>
      <c r="H72" s="31"/>
      <c r="I72" s="31"/>
      <c r="J72" s="31"/>
      <c r="K72" s="31"/>
      <c r="L72" s="31"/>
    </row>
    <row r="73" spans="1:12" ht="15.75">
      <c r="A73" s="11" t="s">
        <v>132</v>
      </c>
      <c r="F73" s="10"/>
      <c r="G73" s="31"/>
      <c r="H73" s="31"/>
      <c r="I73" s="31"/>
      <c r="J73" s="31"/>
      <c r="K73" s="31"/>
      <c r="L73" s="31"/>
    </row>
    <row r="74" spans="1:12" ht="15.75">
      <c r="A74" s="11" t="s">
        <v>133</v>
      </c>
      <c r="F74" s="10"/>
      <c r="G74" s="31"/>
      <c r="H74" s="31"/>
      <c r="I74" s="31"/>
      <c r="J74" s="31"/>
      <c r="K74" s="31"/>
      <c r="L74" s="31"/>
    </row>
    <row r="75" spans="1:12" ht="15.75">
      <c r="A75" s="1" t="s">
        <v>61</v>
      </c>
      <c r="G75" s="31"/>
      <c r="H75" s="31"/>
      <c r="I75" s="31"/>
      <c r="J75" s="31"/>
      <c r="K75" s="31"/>
      <c r="L75" s="31"/>
    </row>
    <row r="76" spans="1:12" ht="15.75">
      <c r="A76" s="1" t="s">
        <v>0</v>
      </c>
      <c r="G76" s="64"/>
      <c r="H76" s="31"/>
      <c r="I76" s="63"/>
      <c r="J76" s="31"/>
      <c r="K76" s="31"/>
      <c r="L76" s="31"/>
    </row>
    <row r="77" spans="7:12" ht="15.75">
      <c r="G77" s="64"/>
      <c r="H77" s="31"/>
      <c r="I77" s="31"/>
      <c r="J77" s="66"/>
      <c r="K77" s="31"/>
      <c r="L77" s="31"/>
    </row>
    <row r="78" spans="1:12" ht="15.75">
      <c r="A78" s="1" t="s">
        <v>49</v>
      </c>
      <c r="G78" s="31"/>
      <c r="H78" s="31"/>
      <c r="I78" s="31"/>
      <c r="J78" s="64"/>
      <c r="K78" s="31"/>
      <c r="L78" s="31"/>
    </row>
    <row r="79" spans="7:12" ht="15.75">
      <c r="G79" s="64"/>
      <c r="H79" s="31"/>
      <c r="I79" s="31"/>
      <c r="J79" s="64"/>
      <c r="K79" s="31"/>
      <c r="L79" s="31"/>
    </row>
    <row r="80" spans="7:12" ht="15.75">
      <c r="G80" s="31"/>
      <c r="H80" s="31"/>
      <c r="I80" s="31"/>
      <c r="J80" s="64"/>
      <c r="K80" s="31"/>
      <c r="L80" s="31"/>
    </row>
    <row r="81" spans="7:12" ht="15.75">
      <c r="G81" s="31"/>
      <c r="H81" s="64"/>
      <c r="I81" s="31"/>
      <c r="J81" s="64"/>
      <c r="K81" s="31"/>
      <c r="L81" s="31"/>
    </row>
    <row r="82" spans="7:12" ht="15.75">
      <c r="G82" s="64"/>
      <c r="H82" s="31"/>
      <c r="I82" s="31"/>
      <c r="J82" s="31"/>
      <c r="K82" s="31"/>
      <c r="L82" s="31"/>
    </row>
    <row r="83" ht="15.75">
      <c r="G83" s="10"/>
    </row>
    <row r="84" spans="5:8" ht="15.75">
      <c r="E84" s="10"/>
      <c r="H84" s="10"/>
    </row>
    <row r="85" spans="5:7" ht="15.75">
      <c r="E85" s="10"/>
      <c r="F85" s="12"/>
      <c r="G85" s="10"/>
    </row>
    <row r="86" spans="5:10" ht="15.75">
      <c r="E86" s="10"/>
      <c r="F86" s="10"/>
      <c r="G86" s="10"/>
      <c r="H86" s="10"/>
      <c r="J86" s="10"/>
    </row>
    <row r="87" spans="5:10" ht="15.75">
      <c r="E87" s="10"/>
      <c r="F87" s="10"/>
      <c r="H87" s="10"/>
      <c r="J87" s="12"/>
    </row>
    <row r="88" spans="5:10" ht="15.75">
      <c r="E88" s="10"/>
      <c r="F88" s="10"/>
      <c r="G88" s="10"/>
      <c r="J88" s="10"/>
    </row>
    <row r="89" spans="5:10" ht="15.75">
      <c r="E89" s="10"/>
      <c r="F89" s="10"/>
      <c r="H89" s="10"/>
      <c r="J89" s="10"/>
    </row>
    <row r="90" spans="5:10" ht="15.75">
      <c r="E90" s="10"/>
      <c r="F90" s="10"/>
      <c r="H90" s="10"/>
      <c r="J90" s="10"/>
    </row>
    <row r="91" spans="5:10" ht="15.75">
      <c r="E91" s="10"/>
      <c r="F91" s="10"/>
      <c r="J91" s="10"/>
    </row>
    <row r="223" ht="15.75">
      <c r="A223" s="1" t="s">
        <v>49</v>
      </c>
    </row>
    <row r="284" ht="15.75">
      <c r="A284" s="1" t="s">
        <v>49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N105"/>
  <sheetViews>
    <sheetView view="pageBreakPreview" zoomScaleSheetLayoutView="100" workbookViewId="0" topLeftCell="A82">
      <selection activeCell="H71" sqref="H71"/>
    </sheetView>
  </sheetViews>
  <sheetFormatPr defaultColWidth="9.140625" defaultRowHeight="12.75"/>
  <cols>
    <col min="1" max="1" width="65.57421875" style="16" customWidth="1"/>
    <col min="2" max="2" width="14.00390625" style="20" customWidth="1"/>
    <col min="3" max="3" width="15.7109375" style="19" customWidth="1"/>
    <col min="4" max="4" width="18.7109375" style="19" customWidth="1"/>
    <col min="5" max="5" width="16.00390625" style="19" customWidth="1"/>
    <col min="6" max="6" width="26.140625" style="19" customWidth="1"/>
    <col min="7" max="7" width="25.421875" style="49" customWidth="1"/>
    <col min="8" max="8" width="25.421875" style="16" customWidth="1"/>
    <col min="9" max="9" width="13.28125" style="16" bestFit="1" customWidth="1"/>
    <col min="10" max="10" width="15.00390625" style="16" customWidth="1"/>
    <col min="11" max="11" width="13.28125" style="16" bestFit="1" customWidth="1"/>
    <col min="12" max="12" width="16.140625" style="16" customWidth="1"/>
    <col min="13" max="13" width="12.7109375" style="16" customWidth="1"/>
    <col min="14" max="14" width="15.57421875" style="16" customWidth="1"/>
    <col min="15" max="16384" width="9.140625" style="16" customWidth="1"/>
  </cols>
  <sheetData>
    <row r="2" spans="1:6" ht="18.75">
      <c r="A2" s="73" t="s">
        <v>27</v>
      </c>
      <c r="B2" s="73"/>
      <c r="C2" s="73"/>
      <c r="D2" s="73"/>
      <c r="E2" s="73"/>
      <c r="F2" s="73"/>
    </row>
    <row r="3" spans="1:9" ht="18.75">
      <c r="A3" s="74" t="str">
        <f>'Ф1'!A3</f>
        <v>Акционерное общество "Инвестиционный Дом "Астана-Инвест"</v>
      </c>
      <c r="B3" s="74"/>
      <c r="C3" s="74"/>
      <c r="D3" s="74"/>
      <c r="E3" s="74"/>
      <c r="F3" s="74"/>
      <c r="H3" s="49"/>
      <c r="I3" s="49"/>
    </row>
    <row r="4" spans="1:9" ht="18.75">
      <c r="A4" s="73"/>
      <c r="B4" s="73"/>
      <c r="C4" s="73"/>
      <c r="D4" s="73"/>
      <c r="E4" s="73"/>
      <c r="F4" s="73"/>
      <c r="H4" s="49"/>
      <c r="I4" s="49"/>
    </row>
    <row r="5" spans="1:9" ht="18.75">
      <c r="A5" s="73" t="str">
        <f>'Ф1'!A4</f>
        <v>      по состоянию на "01" июля  2015 года</v>
      </c>
      <c r="B5" s="73"/>
      <c r="C5" s="73"/>
      <c r="D5" s="73"/>
      <c r="E5" s="73"/>
      <c r="F5" s="73"/>
      <c r="H5" s="49"/>
      <c r="I5" s="49"/>
    </row>
    <row r="6" spans="1:9" ht="12.75">
      <c r="A6" s="24"/>
      <c r="B6" s="25"/>
      <c r="C6" s="43"/>
      <c r="D6" s="43"/>
      <c r="E6" s="43"/>
      <c r="F6" s="43"/>
      <c r="H6" s="49"/>
      <c r="I6" s="49"/>
    </row>
    <row r="7" spans="1:9" ht="15.75">
      <c r="A7" s="71" t="s">
        <v>60</v>
      </c>
      <c r="B7" s="72"/>
      <c r="C7" s="72"/>
      <c r="D7" s="72"/>
      <c r="E7" s="72"/>
      <c r="F7" s="72"/>
      <c r="H7" s="49"/>
      <c r="I7" s="49"/>
    </row>
    <row r="8" spans="1:9" ht="78.75">
      <c r="A8" s="23" t="s">
        <v>50</v>
      </c>
      <c r="B8" s="23" t="s">
        <v>1</v>
      </c>
      <c r="C8" s="44" t="s">
        <v>63</v>
      </c>
      <c r="D8" s="44" t="s">
        <v>52</v>
      </c>
      <c r="E8" s="44" t="s">
        <v>62</v>
      </c>
      <c r="F8" s="44" t="s">
        <v>51</v>
      </c>
      <c r="H8" s="49"/>
      <c r="I8" s="49"/>
    </row>
    <row r="9" spans="1:9" ht="15.75">
      <c r="A9" s="23">
        <v>1</v>
      </c>
      <c r="B9" s="23">
        <v>2</v>
      </c>
      <c r="C9" s="44">
        <v>3</v>
      </c>
      <c r="D9" s="44">
        <v>4</v>
      </c>
      <c r="E9" s="44">
        <v>5</v>
      </c>
      <c r="F9" s="44">
        <v>6</v>
      </c>
      <c r="H9" s="49"/>
      <c r="I9" s="49"/>
    </row>
    <row r="10" spans="1:9" ht="15.75">
      <c r="A10" s="41" t="s">
        <v>75</v>
      </c>
      <c r="B10" s="42">
        <v>1</v>
      </c>
      <c r="C10" s="45">
        <f>SUM(C12:C18)</f>
        <v>7878</v>
      </c>
      <c r="D10" s="58">
        <f>SUM(D12:D18)</f>
        <v>45996</v>
      </c>
      <c r="E10" s="45">
        <f>SUM(E12:E18)</f>
        <v>14808</v>
      </c>
      <c r="F10" s="45">
        <f>SUM(F12:F18)</f>
        <v>96992</v>
      </c>
      <c r="G10" s="52"/>
      <c r="H10" s="50"/>
      <c r="I10" s="21"/>
    </row>
    <row r="11" spans="1:9" ht="15.75">
      <c r="A11" s="38" t="s">
        <v>7</v>
      </c>
      <c r="B11" s="23"/>
      <c r="C11" s="44"/>
      <c r="D11" s="59"/>
      <c r="E11" s="27"/>
      <c r="F11" s="27"/>
      <c r="G11" s="52"/>
      <c r="H11" s="50"/>
      <c r="I11" s="49"/>
    </row>
    <row r="12" spans="1:10" ht="15.75">
      <c r="A12" s="38" t="s">
        <v>76</v>
      </c>
      <c r="B12" s="23">
        <v>1.1</v>
      </c>
      <c r="C12" s="44"/>
      <c r="D12" s="59"/>
      <c r="E12" s="27">
        <f>49450-34642</f>
        <v>14808</v>
      </c>
      <c r="F12" s="27">
        <f>133351-38317</f>
        <v>95034</v>
      </c>
      <c r="G12" s="52"/>
      <c r="H12" s="50"/>
      <c r="I12" s="50"/>
      <c r="J12" s="22"/>
    </row>
    <row r="13" spans="1:10" ht="15.75">
      <c r="A13" s="38" t="s">
        <v>77</v>
      </c>
      <c r="B13" s="23">
        <v>1.2</v>
      </c>
      <c r="C13" s="44">
        <v>6</v>
      </c>
      <c r="D13" s="59">
        <v>34</v>
      </c>
      <c r="E13" s="27"/>
      <c r="F13" s="27">
        <v>226</v>
      </c>
      <c r="G13" s="52"/>
      <c r="H13" s="50"/>
      <c r="I13" s="50"/>
      <c r="J13" s="28"/>
    </row>
    <row r="14" spans="1:9" ht="15.75">
      <c r="A14" s="38" t="s">
        <v>78</v>
      </c>
      <c r="B14" s="23">
        <v>1.3</v>
      </c>
      <c r="C14" s="44"/>
      <c r="D14" s="59"/>
      <c r="E14" s="27"/>
      <c r="F14" s="27"/>
      <c r="G14" s="52"/>
      <c r="H14" s="50"/>
      <c r="I14" s="51"/>
    </row>
    <row r="15" spans="1:9" ht="15.75">
      <c r="A15" s="38" t="s">
        <v>79</v>
      </c>
      <c r="B15" s="23">
        <v>1.4</v>
      </c>
      <c r="C15" s="44"/>
      <c r="D15" s="59"/>
      <c r="E15" s="27"/>
      <c r="F15" s="27"/>
      <c r="G15" s="52"/>
      <c r="H15" s="50"/>
      <c r="I15" s="51"/>
    </row>
    <row r="16" spans="1:9" ht="15.75">
      <c r="A16" s="38" t="s">
        <v>80</v>
      </c>
      <c r="B16" s="23">
        <v>1.5</v>
      </c>
      <c r="C16" s="44">
        <v>7290</v>
      </c>
      <c r="D16" s="59">
        <v>43845</v>
      </c>
      <c r="E16" s="27"/>
      <c r="F16" s="27"/>
      <c r="G16" s="52"/>
      <c r="H16" s="50"/>
      <c r="I16" s="51"/>
    </row>
    <row r="17" spans="1:14" ht="15.75">
      <c r="A17" s="38" t="s">
        <v>81</v>
      </c>
      <c r="B17" s="23">
        <v>1.6</v>
      </c>
      <c r="C17" s="44">
        <v>582</v>
      </c>
      <c r="D17" s="59">
        <v>2117</v>
      </c>
      <c r="E17" s="27"/>
      <c r="F17" s="27">
        <v>1732</v>
      </c>
      <c r="G17" s="52"/>
      <c r="H17" s="50"/>
      <c r="I17" s="51"/>
      <c r="M17" s="18"/>
      <c r="N17" s="18"/>
    </row>
    <row r="18" spans="1:14" ht="15.75">
      <c r="A18" s="38" t="s">
        <v>82</v>
      </c>
      <c r="B18" s="23">
        <v>1.7</v>
      </c>
      <c r="C18" s="44"/>
      <c r="D18" s="59"/>
      <c r="E18" s="27"/>
      <c r="F18" s="27"/>
      <c r="G18" s="52"/>
      <c r="H18" s="50"/>
      <c r="I18" s="51"/>
      <c r="M18" s="18"/>
      <c r="N18" s="18"/>
    </row>
    <row r="19" spans="1:14" ht="15.75">
      <c r="A19" s="41" t="s">
        <v>6</v>
      </c>
      <c r="B19" s="42">
        <v>2</v>
      </c>
      <c r="C19" s="45">
        <v>2963</v>
      </c>
      <c r="D19" s="58">
        <v>3008</v>
      </c>
      <c r="E19" s="45">
        <f>E21+E22</f>
        <v>0</v>
      </c>
      <c r="F19" s="45">
        <f>F21+F22</f>
        <v>52359</v>
      </c>
      <c r="G19" s="52"/>
      <c r="H19" s="50"/>
      <c r="I19" s="51"/>
      <c r="M19" s="18"/>
      <c r="N19" s="18"/>
    </row>
    <row r="20" spans="1:14" ht="15.75">
      <c r="A20" s="38" t="s">
        <v>59</v>
      </c>
      <c r="B20" s="57"/>
      <c r="C20" s="44"/>
      <c r="D20" s="59"/>
      <c r="E20" s="27"/>
      <c r="F20" s="27"/>
      <c r="G20" s="52"/>
      <c r="H20" s="50"/>
      <c r="I20" s="51"/>
      <c r="M20" s="18"/>
      <c r="N20" s="18"/>
    </row>
    <row r="21" spans="1:14" ht="15.75">
      <c r="A21" s="38" t="s">
        <v>37</v>
      </c>
      <c r="B21" s="23">
        <v>2.1</v>
      </c>
      <c r="C21" s="44">
        <v>0</v>
      </c>
      <c r="D21" s="59"/>
      <c r="E21" s="27"/>
      <c r="F21" s="27">
        <v>20285</v>
      </c>
      <c r="G21" s="52"/>
      <c r="H21" s="50"/>
      <c r="I21" s="51"/>
      <c r="M21" s="18"/>
      <c r="N21" s="18"/>
    </row>
    <row r="22" spans="1:14" ht="15.75">
      <c r="A22" s="38" t="s">
        <v>83</v>
      </c>
      <c r="B22" s="23">
        <v>2.2</v>
      </c>
      <c r="C22" s="44">
        <v>0</v>
      </c>
      <c r="D22" s="59"/>
      <c r="E22" s="27"/>
      <c r="F22" s="27">
        <v>32074</v>
      </c>
      <c r="G22" s="52"/>
      <c r="H22" s="50"/>
      <c r="I22" s="51"/>
      <c r="J22" s="17"/>
      <c r="M22" s="18"/>
      <c r="N22" s="18"/>
    </row>
    <row r="23" spans="1:14" ht="31.5">
      <c r="A23" s="41" t="s">
        <v>84</v>
      </c>
      <c r="B23" s="42">
        <v>3</v>
      </c>
      <c r="C23" s="45">
        <f>SUM(C24:C30)</f>
        <v>0</v>
      </c>
      <c r="D23" s="58">
        <f>SUM(D24:D30)</f>
        <v>0</v>
      </c>
      <c r="E23" s="45">
        <f>SUM(E24:E30)</f>
        <v>0</v>
      </c>
      <c r="F23" s="45">
        <f>SUM(F24:F30)</f>
        <v>0</v>
      </c>
      <c r="G23" s="52"/>
      <c r="H23" s="50"/>
      <c r="I23" s="21"/>
      <c r="J23" s="17"/>
      <c r="M23" s="18"/>
      <c r="N23" s="18"/>
    </row>
    <row r="24" spans="1:9" ht="15.75">
      <c r="A24" s="38" t="s">
        <v>7</v>
      </c>
      <c r="B24" s="23"/>
      <c r="C24" s="44"/>
      <c r="D24" s="59"/>
      <c r="E24" s="27"/>
      <c r="F24" s="27"/>
      <c r="G24" s="52"/>
      <c r="H24" s="50"/>
      <c r="I24" s="51"/>
    </row>
    <row r="25" spans="1:9" ht="15.75">
      <c r="A25" s="38" t="s">
        <v>85</v>
      </c>
      <c r="B25" s="23">
        <v>3.1</v>
      </c>
      <c r="C25" s="44"/>
      <c r="D25" s="59"/>
      <c r="E25" s="27"/>
      <c r="F25" s="27"/>
      <c r="G25" s="52"/>
      <c r="H25" s="50"/>
      <c r="I25" s="21"/>
    </row>
    <row r="26" spans="1:9" ht="15.75">
      <c r="A26" s="38" t="s">
        <v>86</v>
      </c>
      <c r="B26" s="23">
        <v>3.2</v>
      </c>
      <c r="C26" s="44"/>
      <c r="D26" s="59"/>
      <c r="E26" s="27"/>
      <c r="F26" s="27"/>
      <c r="G26" s="52"/>
      <c r="H26" s="50"/>
      <c r="I26" s="51"/>
    </row>
    <row r="27" spans="1:9" ht="15.75">
      <c r="A27" s="38" t="s">
        <v>87</v>
      </c>
      <c r="B27" s="23">
        <v>3.3</v>
      </c>
      <c r="C27" s="44"/>
      <c r="D27" s="59"/>
      <c r="E27" s="27"/>
      <c r="F27" s="27"/>
      <c r="G27" s="52"/>
      <c r="H27" s="50"/>
      <c r="I27" s="51"/>
    </row>
    <row r="28" spans="1:9" ht="15.75">
      <c r="A28" s="38" t="s">
        <v>88</v>
      </c>
      <c r="B28" s="23">
        <v>3.4</v>
      </c>
      <c r="C28" s="44"/>
      <c r="D28" s="59"/>
      <c r="E28" s="27"/>
      <c r="F28" s="27"/>
      <c r="G28" s="52"/>
      <c r="H28" s="50"/>
      <c r="I28" s="51"/>
    </row>
    <row r="29" spans="1:9" ht="15.75">
      <c r="A29" s="38" t="s">
        <v>89</v>
      </c>
      <c r="B29" s="23">
        <v>3.5</v>
      </c>
      <c r="C29" s="44"/>
      <c r="D29" s="59"/>
      <c r="E29" s="27"/>
      <c r="F29" s="27"/>
      <c r="G29" s="52"/>
      <c r="H29" s="50"/>
      <c r="I29" s="51"/>
    </row>
    <row r="30" spans="1:9" ht="31.5">
      <c r="A30" s="38" t="s">
        <v>90</v>
      </c>
      <c r="B30" s="23">
        <v>3.6</v>
      </c>
      <c r="C30" s="44"/>
      <c r="D30" s="59"/>
      <c r="E30" s="27"/>
      <c r="F30" s="27"/>
      <c r="G30" s="52"/>
      <c r="H30" s="50"/>
      <c r="I30" s="51"/>
    </row>
    <row r="31" spans="1:9" ht="15.75">
      <c r="A31" s="41" t="s">
        <v>91</v>
      </c>
      <c r="B31" s="42">
        <v>4</v>
      </c>
      <c r="C31" s="45">
        <f>SUM(C33:C34)</f>
        <v>-20879</v>
      </c>
      <c r="D31" s="58">
        <f>SUM(D33:D34)</f>
        <v>-45874</v>
      </c>
      <c r="E31" s="45">
        <f>SUM(E33:E34)</f>
        <v>18251</v>
      </c>
      <c r="F31" s="45">
        <f>SUM(F33:F34)</f>
        <v>56229</v>
      </c>
      <c r="G31" s="52"/>
      <c r="H31" s="50"/>
      <c r="I31" s="51"/>
    </row>
    <row r="32" spans="1:9" ht="15.75">
      <c r="A32" s="38" t="s">
        <v>59</v>
      </c>
      <c r="B32" s="23"/>
      <c r="C32" s="44"/>
      <c r="D32" s="59"/>
      <c r="E32" s="27"/>
      <c r="F32" s="27"/>
      <c r="G32" s="52"/>
      <c r="H32" s="50"/>
      <c r="I32" s="51"/>
    </row>
    <row r="33" spans="1:9" ht="31.5">
      <c r="A33" s="38" t="s">
        <v>92</v>
      </c>
      <c r="B33" s="23">
        <v>4.1</v>
      </c>
      <c r="C33" s="27">
        <v>5804</v>
      </c>
      <c r="D33" s="59">
        <v>3493</v>
      </c>
      <c r="E33" s="27">
        <v>1128</v>
      </c>
      <c r="F33" s="27">
        <v>9330</v>
      </c>
      <c r="G33" s="52"/>
      <c r="H33" s="50"/>
      <c r="I33" s="21"/>
    </row>
    <row r="34" spans="1:9" ht="47.25">
      <c r="A34" s="38" t="s">
        <v>93</v>
      </c>
      <c r="B34" s="23">
        <v>4.2</v>
      </c>
      <c r="C34" s="44">
        <v>-26683</v>
      </c>
      <c r="D34" s="59">
        <v>-49367</v>
      </c>
      <c r="E34" s="27">
        <v>17123</v>
      </c>
      <c r="F34" s="27">
        <v>46899</v>
      </c>
      <c r="G34" s="52"/>
      <c r="H34" s="50"/>
      <c r="I34" s="51"/>
    </row>
    <row r="35" spans="1:9" ht="31.5">
      <c r="A35" s="41" t="s">
        <v>94</v>
      </c>
      <c r="B35" s="42">
        <v>5</v>
      </c>
      <c r="C35" s="45">
        <v>-5</v>
      </c>
      <c r="D35" s="58">
        <v>5250</v>
      </c>
      <c r="E35" s="45">
        <v>15030</v>
      </c>
      <c r="F35" s="45">
        <v>242859</v>
      </c>
      <c r="G35" s="52"/>
      <c r="H35" s="50"/>
      <c r="I35" s="51"/>
    </row>
    <row r="36" spans="1:9" ht="15.75">
      <c r="A36" s="41" t="s">
        <v>95</v>
      </c>
      <c r="B36" s="42">
        <v>6</v>
      </c>
      <c r="C36" s="45">
        <v>0</v>
      </c>
      <c r="D36" s="58">
        <v>38892</v>
      </c>
      <c r="E36" s="45">
        <v>34642</v>
      </c>
      <c r="F36" s="45">
        <v>38317</v>
      </c>
      <c r="G36" s="52"/>
      <c r="H36" s="50"/>
      <c r="I36" s="51"/>
    </row>
    <row r="37" spans="1:9" ht="31.5">
      <c r="A37" s="41" t="s">
        <v>96</v>
      </c>
      <c r="B37" s="42">
        <v>7</v>
      </c>
      <c r="C37" s="45"/>
      <c r="D37" s="58"/>
      <c r="E37" s="45"/>
      <c r="F37" s="45"/>
      <c r="G37" s="52"/>
      <c r="H37" s="50"/>
      <c r="I37" s="51"/>
    </row>
    <row r="38" spans="1:10" ht="15.75">
      <c r="A38" s="41" t="s">
        <v>97</v>
      </c>
      <c r="B38" s="42">
        <v>8</v>
      </c>
      <c r="C38" s="45"/>
      <c r="D38" s="58"/>
      <c r="E38" s="45">
        <v>4</v>
      </c>
      <c r="F38" s="45">
        <v>183</v>
      </c>
      <c r="G38" s="52"/>
      <c r="H38" s="50"/>
      <c r="I38" s="51"/>
      <c r="J38" s="18"/>
    </row>
    <row r="39" spans="1:9" ht="15.75">
      <c r="A39" s="41" t="s">
        <v>17</v>
      </c>
      <c r="B39" s="42">
        <v>9</v>
      </c>
      <c r="C39" s="45">
        <v>1074</v>
      </c>
      <c r="D39" s="58">
        <v>11931</v>
      </c>
      <c r="E39" s="45">
        <v>1641</v>
      </c>
      <c r="F39" s="45">
        <v>23276</v>
      </c>
      <c r="G39" s="52"/>
      <c r="H39" s="50"/>
      <c r="I39" s="51"/>
    </row>
    <row r="40" spans="1:9" ht="15.75">
      <c r="A40" s="41" t="s">
        <v>98</v>
      </c>
      <c r="B40" s="42">
        <v>10</v>
      </c>
      <c r="C40" s="45">
        <f>C39+C38+C37+C36+C35+C31+C23+C19+C10</f>
        <v>-8969</v>
      </c>
      <c r="D40" s="58">
        <f>D39+D38+D37+D36+D35+D31+D23+D19+D10</f>
        <v>59203</v>
      </c>
      <c r="E40" s="45">
        <f>E39+E38+E37+E36+E35+E31+E23+E19+E10</f>
        <v>84376</v>
      </c>
      <c r="F40" s="45">
        <f>F39+F38+F37+F36+F35+F31+F23+F19+F10</f>
        <v>510215</v>
      </c>
      <c r="G40" s="52"/>
      <c r="H40" s="50"/>
      <c r="I40" s="51"/>
    </row>
    <row r="41" spans="1:9" ht="15.75">
      <c r="A41" s="38"/>
      <c r="B41" s="26"/>
      <c r="C41" s="27"/>
      <c r="D41" s="59"/>
      <c r="E41" s="27"/>
      <c r="F41" s="27"/>
      <c r="G41" s="52"/>
      <c r="H41" s="50"/>
      <c r="I41" s="51"/>
    </row>
    <row r="42" spans="1:9" ht="15.75">
      <c r="A42" s="41" t="s">
        <v>99</v>
      </c>
      <c r="B42" s="42">
        <v>11</v>
      </c>
      <c r="C42" s="45">
        <f>SUM(C44:C49)</f>
        <v>0</v>
      </c>
      <c r="D42" s="58">
        <f>SUM(D44:D49)</f>
        <v>0</v>
      </c>
      <c r="E42" s="45">
        <f>SUM(E44:E49)</f>
        <v>0</v>
      </c>
      <c r="F42" s="45">
        <f>SUM(F44:F49)</f>
        <v>38</v>
      </c>
      <c r="G42" s="52"/>
      <c r="H42" s="50"/>
      <c r="I42" s="51"/>
    </row>
    <row r="43" spans="1:9" ht="15.75">
      <c r="A43" s="38" t="s">
        <v>7</v>
      </c>
      <c r="B43" s="23"/>
      <c r="C43" s="44"/>
      <c r="D43" s="59"/>
      <c r="E43" s="27"/>
      <c r="F43" s="27"/>
      <c r="G43" s="52"/>
      <c r="H43" s="50"/>
      <c r="I43" s="51"/>
    </row>
    <row r="44" spans="1:10" ht="15.75">
      <c r="A44" s="38" t="s">
        <v>100</v>
      </c>
      <c r="B44" s="23">
        <v>11.1</v>
      </c>
      <c r="C44" s="44"/>
      <c r="D44" s="59"/>
      <c r="E44" s="27"/>
      <c r="F44" s="27"/>
      <c r="G44" s="52"/>
      <c r="H44" s="50"/>
      <c r="I44" s="51"/>
      <c r="J44" s="21"/>
    </row>
    <row r="45" spans="1:9" ht="15.75">
      <c r="A45" s="38" t="s">
        <v>101</v>
      </c>
      <c r="B45" s="23">
        <v>11.2</v>
      </c>
      <c r="C45" s="44"/>
      <c r="D45" s="59"/>
      <c r="E45" s="27"/>
      <c r="F45" s="27"/>
      <c r="G45" s="52"/>
      <c r="H45" s="50"/>
      <c r="I45" s="49"/>
    </row>
    <row r="46" spans="1:9" ht="15.75">
      <c r="A46" s="38" t="s">
        <v>102</v>
      </c>
      <c r="B46" s="23">
        <v>11.3</v>
      </c>
      <c r="C46" s="44"/>
      <c r="D46" s="59"/>
      <c r="E46" s="27"/>
      <c r="F46" s="27"/>
      <c r="G46" s="52"/>
      <c r="H46" s="50"/>
      <c r="I46" s="49"/>
    </row>
    <row r="47" spans="1:9" ht="15.75">
      <c r="A47" s="38" t="s">
        <v>103</v>
      </c>
      <c r="B47" s="23">
        <v>11.4</v>
      </c>
      <c r="C47" s="44"/>
      <c r="D47" s="59"/>
      <c r="E47" s="27"/>
      <c r="F47" s="27"/>
      <c r="G47" s="52"/>
      <c r="H47" s="50"/>
      <c r="I47" s="49"/>
    </row>
    <row r="48" spans="1:9" ht="15.75">
      <c r="A48" s="38" t="s">
        <v>104</v>
      </c>
      <c r="B48" s="26">
        <v>11.5</v>
      </c>
      <c r="C48" s="27"/>
      <c r="D48" s="59"/>
      <c r="E48" s="27"/>
      <c r="F48" s="27"/>
      <c r="G48" s="52"/>
      <c r="H48" s="50"/>
      <c r="I48" s="49"/>
    </row>
    <row r="49" spans="1:9" ht="15.75">
      <c r="A49" s="38" t="s">
        <v>105</v>
      </c>
      <c r="B49" s="26">
        <v>11.6</v>
      </c>
      <c r="C49" s="27"/>
      <c r="D49" s="59"/>
      <c r="E49" s="27"/>
      <c r="F49" s="27">
        <v>38</v>
      </c>
      <c r="G49" s="52"/>
      <c r="H49" s="50"/>
      <c r="I49" s="21"/>
    </row>
    <row r="50" spans="1:9" ht="15.75">
      <c r="A50" s="41" t="s">
        <v>106</v>
      </c>
      <c r="B50" s="42">
        <v>12</v>
      </c>
      <c r="C50" s="45">
        <v>2150</v>
      </c>
      <c r="D50" s="58">
        <v>2394</v>
      </c>
      <c r="E50" s="45">
        <f>SUM(E52:E54)</f>
        <v>194</v>
      </c>
      <c r="F50" s="45">
        <f>SUM(F52:F54)</f>
        <v>4610</v>
      </c>
      <c r="G50" s="52"/>
      <c r="H50" s="50"/>
      <c r="I50" s="52"/>
    </row>
    <row r="51" spans="1:9" ht="15.75">
      <c r="A51" s="38" t="s">
        <v>59</v>
      </c>
      <c r="B51" s="23"/>
      <c r="C51" s="44"/>
      <c r="D51" s="59"/>
      <c r="E51" s="27"/>
      <c r="F51" s="27"/>
      <c r="G51" s="52"/>
      <c r="H51" s="50"/>
      <c r="I51" s="21"/>
    </row>
    <row r="52" spans="1:9" ht="15.75">
      <c r="A52" s="38" t="s">
        <v>107</v>
      </c>
      <c r="B52" s="23">
        <v>12.1</v>
      </c>
      <c r="C52" s="44"/>
      <c r="D52" s="59"/>
      <c r="E52" s="27"/>
      <c r="F52" s="27"/>
      <c r="G52" s="52"/>
      <c r="H52" s="50"/>
      <c r="I52" s="49"/>
    </row>
    <row r="53" spans="1:9" ht="15.75">
      <c r="A53" s="38" t="s">
        <v>108</v>
      </c>
      <c r="B53" s="23">
        <v>12.2</v>
      </c>
      <c r="C53" s="44">
        <v>169</v>
      </c>
      <c r="D53" s="59">
        <v>387</v>
      </c>
      <c r="E53" s="27">
        <v>194</v>
      </c>
      <c r="F53" s="27">
        <v>4610</v>
      </c>
      <c r="G53" s="52"/>
      <c r="H53" s="50"/>
      <c r="I53" s="49"/>
    </row>
    <row r="54" spans="1:11" ht="31.5">
      <c r="A54" s="41" t="s">
        <v>109</v>
      </c>
      <c r="B54" s="42">
        <v>13</v>
      </c>
      <c r="C54" s="45">
        <f>SUM(C55:C60)</f>
        <v>0</v>
      </c>
      <c r="D54" s="58">
        <f>SUM(D55:D60)</f>
        <v>0</v>
      </c>
      <c r="E54" s="45">
        <f>SUM(E55:E60)</f>
        <v>0</v>
      </c>
      <c r="F54" s="45">
        <f>SUM(F55:F60)</f>
        <v>0</v>
      </c>
      <c r="G54" s="52"/>
      <c r="H54" s="50"/>
      <c r="I54" s="53"/>
      <c r="J54" s="18"/>
      <c r="K54" s="18"/>
    </row>
    <row r="55" spans="1:9" ht="15.75">
      <c r="A55" s="38" t="s">
        <v>59</v>
      </c>
      <c r="B55" s="23"/>
      <c r="C55" s="44"/>
      <c r="D55" s="59"/>
      <c r="E55" s="27"/>
      <c r="F55" s="27"/>
      <c r="G55" s="52"/>
      <c r="H55" s="50"/>
      <c r="I55" s="21"/>
    </row>
    <row r="56" spans="1:9" ht="15.75">
      <c r="A56" s="38" t="s">
        <v>110</v>
      </c>
      <c r="B56" s="23">
        <v>13.1</v>
      </c>
      <c r="C56" s="44"/>
      <c r="D56" s="59"/>
      <c r="E56" s="27"/>
      <c r="F56" s="27"/>
      <c r="G56" s="52"/>
      <c r="H56" s="50"/>
      <c r="I56" s="49"/>
    </row>
    <row r="57" spans="1:9" ht="15.75">
      <c r="A57" s="38" t="s">
        <v>111</v>
      </c>
      <c r="B57" s="23">
        <v>13.2</v>
      </c>
      <c r="C57" s="44"/>
      <c r="D57" s="59"/>
      <c r="E57" s="27"/>
      <c r="F57" s="27"/>
      <c r="G57" s="52"/>
      <c r="H57" s="50"/>
      <c r="I57" s="49"/>
    </row>
    <row r="58" spans="1:9" ht="15.75">
      <c r="A58" s="38" t="s">
        <v>112</v>
      </c>
      <c r="B58" s="23">
        <v>13.3</v>
      </c>
      <c r="C58" s="44"/>
      <c r="D58" s="59"/>
      <c r="E58" s="27"/>
      <c r="F58" s="27"/>
      <c r="G58" s="52"/>
      <c r="H58" s="50"/>
      <c r="I58" s="51"/>
    </row>
    <row r="59" spans="1:9" ht="15.75">
      <c r="A59" s="38" t="s">
        <v>113</v>
      </c>
      <c r="B59" s="23">
        <v>13.4</v>
      </c>
      <c r="C59" s="44"/>
      <c r="D59" s="59"/>
      <c r="E59" s="27"/>
      <c r="F59" s="27"/>
      <c r="G59" s="52"/>
      <c r="H59" s="50"/>
      <c r="I59" s="51"/>
    </row>
    <row r="60" spans="1:12" ht="15.75">
      <c r="A60" s="38" t="s">
        <v>114</v>
      </c>
      <c r="B60" s="26">
        <v>13.5</v>
      </c>
      <c r="C60" s="27"/>
      <c r="D60" s="59"/>
      <c r="E60" s="27"/>
      <c r="F60" s="27"/>
      <c r="G60" s="52"/>
      <c r="H60" s="50"/>
      <c r="I60" s="21"/>
      <c r="J60" s="17"/>
      <c r="L60" s="18"/>
    </row>
    <row r="61" spans="1:9" ht="15.75">
      <c r="A61" s="41" t="s">
        <v>115</v>
      </c>
      <c r="B61" s="42">
        <v>14</v>
      </c>
      <c r="C61" s="45">
        <f>SUM(C63:C66)</f>
        <v>14638</v>
      </c>
      <c r="D61" s="58">
        <f>SUM(D63:D66)</f>
        <v>99605</v>
      </c>
      <c r="E61" s="45">
        <f>SUM(E63:E66)</f>
        <v>17829</v>
      </c>
      <c r="F61" s="45">
        <f>SUM(F63:F66)</f>
        <v>188903</v>
      </c>
      <c r="G61" s="52"/>
      <c r="H61" s="50"/>
      <c r="I61" s="49"/>
    </row>
    <row r="62" spans="1:11" ht="15.75">
      <c r="A62" s="38" t="s">
        <v>59</v>
      </c>
      <c r="B62" s="26"/>
      <c r="C62" s="46"/>
      <c r="D62" s="60"/>
      <c r="E62" s="48"/>
      <c r="F62" s="47"/>
      <c r="G62" s="52"/>
      <c r="H62" s="50"/>
      <c r="I62" s="54"/>
      <c r="J62" s="18"/>
      <c r="K62" s="17"/>
    </row>
    <row r="63" spans="1:9" ht="15.75">
      <c r="A63" s="38" t="s">
        <v>116</v>
      </c>
      <c r="B63" s="26">
        <v>14.1</v>
      </c>
      <c r="C63" s="46">
        <v>11185</v>
      </c>
      <c r="D63" s="61">
        <v>77934</v>
      </c>
      <c r="E63" s="27">
        <v>13790</v>
      </c>
      <c r="F63" s="27">
        <v>156242</v>
      </c>
      <c r="G63" s="52"/>
      <c r="H63" s="50"/>
      <c r="I63" s="19"/>
    </row>
    <row r="64" spans="1:9" ht="15.75">
      <c r="A64" s="38" t="s">
        <v>117</v>
      </c>
      <c r="B64" s="26">
        <v>14.2</v>
      </c>
      <c r="C64" s="46">
        <v>1833</v>
      </c>
      <c r="D64" s="61">
        <v>11312</v>
      </c>
      <c r="E64" s="27">
        <v>2091</v>
      </c>
      <c r="F64" s="27">
        <v>13853</v>
      </c>
      <c r="G64" s="52"/>
      <c r="H64" s="50"/>
      <c r="I64" s="19"/>
    </row>
    <row r="65" spans="1:9" ht="15.75">
      <c r="A65" s="38" t="s">
        <v>118</v>
      </c>
      <c r="B65" s="26">
        <v>14.3</v>
      </c>
      <c r="C65" s="46">
        <v>305</v>
      </c>
      <c r="D65" s="61">
        <f>1658+346+305</f>
        <v>2309</v>
      </c>
      <c r="E65" s="46">
        <v>464</v>
      </c>
      <c r="F65" s="46">
        <f>3573+464</f>
        <v>4037</v>
      </c>
      <c r="G65" s="52"/>
      <c r="H65" s="50"/>
      <c r="I65" s="55"/>
    </row>
    <row r="66" spans="1:9" ht="31.5">
      <c r="A66" s="38" t="s">
        <v>119</v>
      </c>
      <c r="B66" s="26">
        <v>14.4</v>
      </c>
      <c r="C66" s="46">
        <v>1315</v>
      </c>
      <c r="D66" s="61">
        <v>8050</v>
      </c>
      <c r="E66" s="27">
        <v>1484</v>
      </c>
      <c r="F66" s="27">
        <v>14771</v>
      </c>
      <c r="G66" s="52"/>
      <c r="H66" s="50"/>
      <c r="I66" s="49"/>
    </row>
    <row r="67" spans="1:8" ht="15.75">
      <c r="A67" s="38" t="s">
        <v>120</v>
      </c>
      <c r="B67" s="42">
        <v>15</v>
      </c>
      <c r="C67" s="46"/>
      <c r="D67" s="61">
        <v>434</v>
      </c>
      <c r="E67" s="27">
        <v>2946</v>
      </c>
      <c r="F67" s="27">
        <v>27439</v>
      </c>
      <c r="G67" s="52"/>
      <c r="H67" s="50"/>
    </row>
    <row r="68" spans="1:8" ht="15.75">
      <c r="A68" s="38" t="s">
        <v>18</v>
      </c>
      <c r="B68" s="42">
        <v>16</v>
      </c>
      <c r="C68" s="46">
        <f>6562+46-305</f>
        <v>6303</v>
      </c>
      <c r="D68" s="61">
        <f>44927-305+46-4</f>
        <v>44664</v>
      </c>
      <c r="E68" s="27">
        <f>4847+4017+653-464</f>
        <v>9053</v>
      </c>
      <c r="F68" s="27">
        <f>28300-118353+19192-4037</f>
        <v>-74898</v>
      </c>
      <c r="G68" s="52"/>
      <c r="H68" s="50"/>
    </row>
    <row r="69" spans="1:8" ht="15.75">
      <c r="A69" s="38" t="s">
        <v>121</v>
      </c>
      <c r="B69" s="26">
        <v>17</v>
      </c>
      <c r="C69" s="45">
        <f>C42+C50+C61+C54+C67+C68</f>
        <v>23091</v>
      </c>
      <c r="D69" s="58">
        <f>D42+D50+D61+D54+D67+D68</f>
        <v>147097</v>
      </c>
      <c r="E69" s="45">
        <f>E42+E50+E61+E54+E67+E68</f>
        <v>30022</v>
      </c>
      <c r="F69" s="45">
        <f>F42+F50+F61+F54+F67+F68</f>
        <v>146092</v>
      </c>
      <c r="G69" s="52"/>
      <c r="H69" s="50"/>
    </row>
    <row r="70" spans="1:8" ht="15.75">
      <c r="A70" s="38"/>
      <c r="B70" s="26"/>
      <c r="C70" s="47"/>
      <c r="D70" s="62"/>
      <c r="E70" s="47"/>
      <c r="F70" s="47"/>
      <c r="G70" s="52"/>
      <c r="H70" s="50"/>
    </row>
    <row r="71" spans="1:8" ht="31.5">
      <c r="A71" s="38" t="s">
        <v>122</v>
      </c>
      <c r="B71" s="42">
        <v>18</v>
      </c>
      <c r="C71" s="45">
        <f>C40-C69</f>
        <v>-32060</v>
      </c>
      <c r="D71" s="58">
        <f>D40-D69</f>
        <v>-87894</v>
      </c>
      <c r="E71" s="45">
        <f>E40-E69</f>
        <v>54354</v>
      </c>
      <c r="F71" s="45">
        <f>F40-F69</f>
        <v>364123</v>
      </c>
      <c r="G71" s="52"/>
      <c r="H71" s="50"/>
    </row>
    <row r="72" spans="1:8" ht="31.5">
      <c r="A72" s="38" t="s">
        <v>123</v>
      </c>
      <c r="B72" s="42">
        <v>19</v>
      </c>
      <c r="C72" s="45">
        <v>0</v>
      </c>
      <c r="D72" s="58">
        <v>0</v>
      </c>
      <c r="E72" s="45">
        <v>0</v>
      </c>
      <c r="F72" s="45">
        <v>0</v>
      </c>
      <c r="G72" s="52"/>
      <c r="H72" s="50"/>
    </row>
    <row r="73" spans="1:8" ht="15.75">
      <c r="A73" s="38"/>
      <c r="B73" s="26"/>
      <c r="C73" s="47"/>
      <c r="D73" s="62"/>
      <c r="E73" s="47"/>
      <c r="F73" s="47"/>
      <c r="G73" s="52"/>
      <c r="H73" s="50"/>
    </row>
    <row r="74" spans="1:8" ht="31.5">
      <c r="A74" s="38" t="s">
        <v>124</v>
      </c>
      <c r="B74" s="42">
        <v>20</v>
      </c>
      <c r="C74" s="45">
        <f>C71-C72</f>
        <v>-32060</v>
      </c>
      <c r="D74" s="58">
        <f>D71-D72</f>
        <v>-87894</v>
      </c>
      <c r="E74" s="45">
        <f>E71-E72</f>
        <v>54354</v>
      </c>
      <c r="F74" s="45">
        <f>F71-F72</f>
        <v>364123</v>
      </c>
      <c r="G74" s="52"/>
      <c r="H74" s="50"/>
    </row>
    <row r="75" spans="1:8" ht="15.75">
      <c r="A75" s="38"/>
      <c r="B75" s="26"/>
      <c r="C75" s="47"/>
      <c r="D75" s="62"/>
      <c r="E75" s="47"/>
      <c r="F75" s="47"/>
      <c r="G75" s="52"/>
      <c r="H75" s="50"/>
    </row>
    <row r="76" spans="1:8" ht="15.75">
      <c r="A76" s="38" t="s">
        <v>125</v>
      </c>
      <c r="B76" s="26">
        <v>21</v>
      </c>
      <c r="C76" s="27">
        <v>1</v>
      </c>
      <c r="D76" s="59">
        <v>1</v>
      </c>
      <c r="E76" s="27">
        <v>10871</v>
      </c>
      <c r="F76" s="27">
        <v>72825</v>
      </c>
      <c r="G76" s="52"/>
      <c r="H76" s="50"/>
    </row>
    <row r="77" spans="1:8" ht="15.75">
      <c r="A77" s="38"/>
      <c r="B77" s="26"/>
      <c r="C77" s="47"/>
      <c r="D77" s="62"/>
      <c r="E77" s="47"/>
      <c r="F77" s="47"/>
      <c r="G77" s="52"/>
      <c r="H77" s="50"/>
    </row>
    <row r="78" spans="1:8" ht="31.5">
      <c r="A78" s="38" t="s">
        <v>126</v>
      </c>
      <c r="B78" s="26">
        <v>22</v>
      </c>
      <c r="C78" s="45">
        <f>C74-C76</f>
        <v>-32061</v>
      </c>
      <c r="D78" s="58">
        <f>D74-D76</f>
        <v>-87895</v>
      </c>
      <c r="E78" s="45">
        <f>E74-E76</f>
        <v>43483</v>
      </c>
      <c r="F78" s="45">
        <f>F74-F76</f>
        <v>291298</v>
      </c>
      <c r="G78" s="52"/>
      <c r="H78" s="50"/>
    </row>
    <row r="79" spans="1:8" ht="15.75">
      <c r="A79" s="38" t="s">
        <v>26</v>
      </c>
      <c r="B79" s="26">
        <v>23</v>
      </c>
      <c r="C79" s="47"/>
      <c r="D79" s="62"/>
      <c r="E79" s="47"/>
      <c r="F79" s="47"/>
      <c r="G79" s="52"/>
      <c r="H79" s="50"/>
    </row>
    <row r="80" spans="1:8" ht="15.75">
      <c r="A80" s="38"/>
      <c r="B80" s="26"/>
      <c r="C80" s="47"/>
      <c r="D80" s="62"/>
      <c r="E80" s="47"/>
      <c r="F80" s="47"/>
      <c r="G80" s="52"/>
      <c r="H80" s="50"/>
    </row>
    <row r="81" spans="1:8" ht="15.75">
      <c r="A81" s="38" t="s">
        <v>12</v>
      </c>
      <c r="B81" s="26">
        <v>24</v>
      </c>
      <c r="C81" s="47"/>
      <c r="D81" s="62"/>
      <c r="E81" s="47"/>
      <c r="F81" s="47"/>
      <c r="G81" s="52"/>
      <c r="H81" s="50"/>
    </row>
    <row r="82" spans="1:8" ht="15.75">
      <c r="A82" s="38"/>
      <c r="B82" s="26"/>
      <c r="C82" s="47"/>
      <c r="D82" s="62"/>
      <c r="E82" s="47"/>
      <c r="F82" s="47"/>
      <c r="G82" s="52"/>
      <c r="H82" s="50"/>
    </row>
    <row r="83" spans="1:8" ht="31.5">
      <c r="A83" s="38" t="s">
        <v>127</v>
      </c>
      <c r="B83" s="26">
        <v>25</v>
      </c>
      <c r="C83" s="45">
        <f>C78-C79</f>
        <v>-32061</v>
      </c>
      <c r="D83" s="58">
        <f>D78-D79</f>
        <v>-87895</v>
      </c>
      <c r="E83" s="45">
        <f>E78-E79</f>
        <v>43483</v>
      </c>
      <c r="F83" s="45">
        <f>F78-F79</f>
        <v>291298</v>
      </c>
      <c r="G83" s="52"/>
      <c r="H83" s="50"/>
    </row>
    <row r="84" spans="7:8" ht="12.75">
      <c r="G84" s="50"/>
      <c r="H84" s="17"/>
    </row>
    <row r="85" spans="1:7" ht="15.75">
      <c r="A85" s="11" t="s">
        <v>131</v>
      </c>
      <c r="B85" s="1"/>
      <c r="C85" s="14"/>
      <c r="D85" s="14"/>
      <c r="G85" s="50"/>
    </row>
    <row r="86" spans="1:8" ht="15.75">
      <c r="A86" s="11" t="s">
        <v>132</v>
      </c>
      <c r="B86" s="1"/>
      <c r="C86" s="14"/>
      <c r="D86" s="14"/>
      <c r="G86" s="50"/>
      <c r="H86" s="17"/>
    </row>
    <row r="87" spans="1:8" ht="15.75">
      <c r="A87" s="11" t="s">
        <v>133</v>
      </c>
      <c r="B87" s="1"/>
      <c r="C87" s="14"/>
      <c r="D87" s="14"/>
      <c r="G87" s="50"/>
      <c r="H87" s="18"/>
    </row>
    <row r="88" spans="1:8" ht="15.75">
      <c r="A88" s="1" t="s">
        <v>61</v>
      </c>
      <c r="B88" s="1"/>
      <c r="C88" s="14"/>
      <c r="D88" s="14"/>
      <c r="G88" s="50"/>
      <c r="H88" s="18"/>
    </row>
    <row r="89" spans="1:8" ht="15.75">
      <c r="A89" s="1" t="s">
        <v>0</v>
      </c>
      <c r="B89" s="1"/>
      <c r="C89" s="14"/>
      <c r="D89" s="14"/>
      <c r="G89" s="50"/>
      <c r="H89" s="18"/>
    </row>
    <row r="90" spans="7:8" ht="12.75">
      <c r="G90" s="50"/>
      <c r="H90" s="17"/>
    </row>
    <row r="91" ht="12.75">
      <c r="G91" s="50"/>
    </row>
    <row r="92" spans="7:9" ht="12.75">
      <c r="G92" s="50"/>
      <c r="H92" s="18"/>
      <c r="I92" s="18"/>
    </row>
    <row r="93" ht="12.75">
      <c r="G93" s="50"/>
    </row>
    <row r="94" spans="2:8" ht="12.75">
      <c r="B94" s="19"/>
      <c r="G94" s="50"/>
      <c r="H94" s="18"/>
    </row>
    <row r="95" spans="7:8" ht="12.75">
      <c r="G95" s="50"/>
      <c r="H95" s="19"/>
    </row>
    <row r="96" ht="12.75">
      <c r="G96" s="50"/>
    </row>
    <row r="97" spans="7:8" ht="12.75">
      <c r="G97" s="50"/>
      <c r="H97" s="18"/>
    </row>
    <row r="98" ht="12.75">
      <c r="G98" s="50"/>
    </row>
    <row r="99" ht="12.75">
      <c r="G99" s="50"/>
    </row>
    <row r="100" ht="12.75">
      <c r="G100" s="50"/>
    </row>
    <row r="101" ht="12.75">
      <c r="G101" s="50"/>
    </row>
    <row r="102" ht="12.75">
      <c r="G102" s="50"/>
    </row>
    <row r="103" ht="12.75">
      <c r="G103" s="50"/>
    </row>
    <row r="104" ht="12.75">
      <c r="G104" s="50"/>
    </row>
    <row r="105" ht="12.75">
      <c r="G105" s="50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2015-07-08T03:50:45Z</cp:lastPrinted>
  <dcterms:created xsi:type="dcterms:W3CDTF">1996-10-08T23:32:33Z</dcterms:created>
  <dcterms:modified xsi:type="dcterms:W3CDTF">2015-07-08T07:39:51Z</dcterms:modified>
  <cp:category/>
  <cp:version/>
  <cp:contentType/>
  <cp:contentStatus/>
</cp:coreProperties>
</file>