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'Ф1'!$A$1:$D$123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<sst xmlns="http://schemas.openxmlformats.org/spreadsheetml/2006/main" count="450" uniqueCount="330">
  <si>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</si>
  <si>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</si>
  <si>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</si>
  <si>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</si>
  <si>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</si>
  <si>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</si>
  <si>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</si>
  <si>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</si>
  <si>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</si>
  <si>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</si>
  <si>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</si>
  <si>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</si>
  <si>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</si>
  <si>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</si>
  <si>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</si>
  <si>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</si>
  <si>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</si>
  <si>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</si>
  <si>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</si>
  <si>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</si>
  <si>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</si>
  <si>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</si>
  <si>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</si>
  <si>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</si>
  <si>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</si>
  <si>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</si>
  <si>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</si>
  <si>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</si>
  <si>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</si>
  <si>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</si>
  <si>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</si>
  <si>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</si>
  <si>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</si>
  <si>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</si>
  <si>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</si>
  <si>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</si>
  <si>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</si>
  <si>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</si>
  <si>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</si>
  <si>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</si>
  <si>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</si>
  <si>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</si>
  <si>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</si>
  <si>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</si>
  <si>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</si>
  <si>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</si>
  <si>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</si>
  <si>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</si>
  <si>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</si>
  <si>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</si>
  <si>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</si>
  <si>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</si>
  <si>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</si>
  <si>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</si>
  <si>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</si>
  <si>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</si>
  <si>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</si>
  <si>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</si>
  <si>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</si>
  <si>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</si>
  <si>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</si>
  <si>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</si>
  <si>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</si>
  <si>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</si>
  <si>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</si>
  <si>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</si>
  <si>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</si>
  <si>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</si>
  <si>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</si>
  <si>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</si>
  <si>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</si>
  <si>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</si>
  <si>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</si>
  <si>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</si>
  <si>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</si>
  <si>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</si>
  <si>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</si>
  <si>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</si>
  <si>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</si>
  <si>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</si>
  <si>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</si>
  <si>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</si>
  <si>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</si>
  <si>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</si>
  <si>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</si>
  <si>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</si>
  <si>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</si>
  <si>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</si>
  <si>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</si>
  <si>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</si>
  <si>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</si>
  <si>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</si>
  <si>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</si>
  <si>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</si>
  <si>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</si>
  <si>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</si>
  <si>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</si>
  <si>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</si>
  <si>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</si>
  <si>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</si>
  <si>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</si>
  <si>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</si>
  <si>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</si>
  <si>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</si>
  <si>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</si>
  <si>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</si>
  <si>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</si>
  <si>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</si>
  <si>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</si>
  <si>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</si>
  <si>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</si>
  <si>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</si>
  <si>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</si>
  <si>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</si>
  <si>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</si>
  <si>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</si>
  <si>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</si>
  <si>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</si>
  <si>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</si>
  <si>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</si>
  <si>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</si>
  <si>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</si>
  <si>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</si>
  <si>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</si>
  <si>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</si>
  <si>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</si>
  <si>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</si>
  <si>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</si>
  <si>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</si>
  <si>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</si>
  <si>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</si>
  <si>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</si>
  <si>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</si>
  <si>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</si>
  <si>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</si>
  <si>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</si>
  <si>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</si>
  <si>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</si>
  <si>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</si>
  <si>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</si>
  <si>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</si>
  <si>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</si>
  <si>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</si>
  <si>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</si>
  <si>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</si>
  <si>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</si>
  <si>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</si>
  <si>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</si>
  <si>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</si>
  <si>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</si>
  <si>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</si>
  <si>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</si>
  <si>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</si>
  <si>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</si>
  <si>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</si>
  <si>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</si>
  <si>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</si>
  <si>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</si>
  <si>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</si>
  <si>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</si>
  <si>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</si>
  <si>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</si>
  <si>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</si>
  <si>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</si>
  <si>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</si>
  <si>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</si>
  <si>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</si>
  <si>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</si>
  <si>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</si>
  <si>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</si>
  <si>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</si>
  <si>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</si>
  <si>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</si>
  <si>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</si>
  <si>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</si>
  <si>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</si>
  <si>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</si>
  <si>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</si>
  <si>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</si>
  <si>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</si>
  <si>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</si>
  <si>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</si>
  <si>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</si>
  <si>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</si>
  <si>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</si>
  <si>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</si>
  <si>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</si>
  <si>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</si>
  <si>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</si>
  <si>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</si>
  <si>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</si>
  <si>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</si>
  <si>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</si>
  <si>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</si>
  <si>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</si>
  <si>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</si>
  <si>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</si>
  <si>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</si>
  <si>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</si>
  <si>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</si>
  <si>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</si>
  <si>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</si>
  <si>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</si>
  <si>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</si>
  <si>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</si>
  <si>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</si>
  <si>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</si>
  <si>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</si>
  <si>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 xml:space="preserve">  доходы в виде дивидендов по акциям, находящимся в портфеле ценных бумаг, имеющихся в наличии для продажи</t>
  </si>
  <si>
    <t xml:space="preserve">  доходы, связанные с амортизацией дисконта по ценным бумагам, имеющимся в наличии для продажи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</si>
  <si>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</si>
  <si>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</si>
  <si>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</si>
  <si>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ценным бумаги, удерживаемым до погашения (за вычетом резервов на обесценение)</t>
  </si>
  <si>
    <t xml:space="preserve">  доходы, связанные с амортизацией дисконта по ценным бумагам, удерживаемым до погашения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</si>
  <si>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</si>
  <si>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</si>
  <si>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</si>
  <si>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</si>
  <si>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</si>
  <si>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</si>
  <si>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</si>
  <si>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</si>
  <si>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</si>
  <si>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</si>
  <si>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</si>
  <si>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</si>
  <si>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</si>
  <si>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</si>
  <si>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</si>
  <si>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</si>
  <si>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</si>
  <si>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</si>
  <si>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</si>
  <si>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</si>
  <si>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</si>
  <si>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</si>
  <si>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</si>
  <si>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</si>
  <si>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</si>
  <si>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</si>
  <si>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</si>
  <si>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</si>
  <si>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</si>
  <si>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</si>
  <si>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</si>
  <si>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</si>
  <si>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</si>
  <si>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</si>
  <si>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</si>
  <si>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</si>
  <si>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</si>
  <si>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</si>
  <si>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</si>
  <si>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</si>
  <si>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</si>
  <si>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</si>
  <si>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</si>
  <si>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</si>
  <si>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</si>
  <si>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</si>
  <si>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</si>
  <si>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</si>
  <si>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</si>
  <si>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</si>
  <si>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</si>
  <si>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</si>
  <si>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</si>
  <si>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</si>
  <si>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</si>
  <si>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</si>
  <si>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</si>
  <si>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</si>
  <si>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</si>
  <si>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</si>
  <si>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</si>
  <si>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</si>
  <si>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</si>
  <si>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</si>
  <si>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</si>
  <si>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</si>
  <si>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</si>
  <si>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</si>
  <si>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</si>
  <si>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</si>
  <si>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</si>
  <si>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</si>
  <si>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</si>
  <si>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</si>
  <si>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</si>
  <si>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</si>
  <si>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</si>
  <si>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</si>
  <si>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</si>
  <si>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</si>
  <si>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</si>
  <si>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</si>
  <si>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</si>
  <si>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</si>
  <si>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</si>
  <si>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</si>
  <si>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</si>
  <si>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</si>
  <si>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</si>
  <si>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</si>
  <si>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</si>
  <si>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</si>
  <si>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</si>
  <si>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</si>
  <si>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</si>
  <si>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</si>
  <si>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</si>
  <si>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</si>
  <si>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</si>
  <si>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</si>
  <si>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</si>
  <si>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</si>
  <si>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</si>
  <si>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</si>
  <si>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</si>
  <si>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</si>
  <si>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</si>
  <si>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</si>
  <si>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</si>
  <si>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"Прочие обязательства" на 01.10.17 года составили 5 268 тыс.тенге: резервы по неиспользованным отпускам(сч.3390.13),  "Прочие обязательства" на 01.01.17 года составили 11 111 тыс. тенге -резервы по неиспользованным отпускам(сч.3390.13)</t>
  </si>
  <si>
    <t>Первый руководитель (на период его отсутствия - лицо, его  замещающее)______________   Маенлаева И.Я.    дата 05.10.17</t>
  </si>
  <si>
    <t>Главный бухгалтер__________________________    Сабитова Ж.М.    Дата 05.10.17</t>
  </si>
  <si>
    <t>Исполнитель ______________________________       дата 05.10.17</t>
  </si>
  <si>
    <t>      по состоянию на "01"октября 2017 года</t>
  </si>
  <si>
    <t>"Прочие доходы" за сентября 2017г. составили-99 тыс.тенге (из них  1 тыс.тенге -удерж. с з/платы сотрудников за сот.связь ,1 тыс.тенге-начисл. вознагражд  иностр.брокера, 96 тыс.тенге-оплата наличн за сотов связь), с нарастающим итогом  за 2017г. -522 тыс.тенге (из них 186- удерж. с з/платы сотрудников за сот.связь,240 тыс.тенге-начисл. вознагражд  иностр.брокера, 96тыс.тенге оплата наличными за сот.связь),"Прочие доходы" за сентября 2016г. составили-2 тыс.тенге (из них 2 тыс.тенге -удерж. с з/платы сотрудников за сот.связь), с нарастающим итогом за 2016 год -169тыс.тенге (в том числе  доход возникший в результате возмещения по решению суда -121 тыс.тг.,удерж. с з/платы сотрудников за сот.связь -48 тыс.тенге )(сч.6280.07)); "Прочие расходы" за сентябрь 2017г.-60 тыс.тенге, так же за сентябрь 2016г.-8 149 тыс.тг.  расходы по комиссии (сч7470.81,7470.82)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</si>
</sst>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8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9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41" borderId="16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7" fillId="42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47" fillId="0" borderId="17" xfId="193" applyFont="1" applyBorder="1" applyAlignment="1" quotePrefix="1">
      <alignment horizontal="center" vertical="top" wrapText="1"/>
      <protection/>
    </xf>
    <xf numFmtId="0" fontId="47" fillId="0" borderId="18" xfId="193" applyFont="1" applyBorder="1" applyAlignment="1" quotePrefix="1">
      <alignment horizontal="center" vertical="top" wrapText="1"/>
      <protection/>
    </xf>
    <xf numFmtId="0" fontId="47" fillId="0" borderId="19" xfId="193" applyFont="1" applyBorder="1" applyAlignment="1" quotePrefix="1">
      <alignment horizontal="center" vertical="top" wrapText="1"/>
      <protection/>
    </xf>
    <xf numFmtId="0" fontId="47" fillId="0" borderId="20" xfId="193" applyFont="1" applyBorder="1" applyAlignment="1" quotePrefix="1">
      <alignment horizontal="center" vertical="top" wrapText="1"/>
      <protection/>
    </xf>
    <xf numFmtId="0" fontId="47" fillId="0" borderId="21" xfId="193" applyFont="1" applyBorder="1" applyAlignment="1" quotePrefix="1">
      <alignment horizontal="center" vertical="top" wrapText="1"/>
      <protection/>
    </xf>
    <xf numFmtId="0" fontId="47" fillId="0" borderId="22" xfId="193" applyFont="1" applyBorder="1" applyAlignment="1" quotePrefix="1">
      <alignment horizontal="center" vertical="top" wrapText="1"/>
      <protection/>
    </xf>
    <xf numFmtId="0" fontId="4" fillId="43" borderId="0" xfId="0" applyFont="1" applyFill="1" applyAlignment="1">
      <alignment/>
    </xf>
    <xf numFmtId="0" fontId="47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7" fillId="0" borderId="0" xfId="193" applyFont="1" applyBorder="1" applyAlignment="1" quotePrefix="1">
      <alignment horizontal="center" vertical="top" wrapText="1"/>
      <protection/>
    </xf>
    <xf numFmtId="0" fontId="47" fillId="42" borderId="23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7" fillId="0" borderId="17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7" fillId="0" borderId="18" xfId="195" applyFont="1" applyFill="1" applyBorder="1" applyAlignment="1" quotePrefix="1">
      <alignment horizontal="center" vertical="top" wrapText="1"/>
      <protection/>
    </xf>
    <xf numFmtId="0" fontId="47" fillId="0" borderId="19" xfId="195" applyFont="1" applyFill="1" applyBorder="1" applyAlignment="1" quotePrefix="1">
      <alignment horizontal="center" vertical="top" wrapText="1"/>
      <protection/>
    </xf>
    <xf numFmtId="0" fontId="47" fillId="0" borderId="20" xfId="195" applyFont="1" applyFill="1" applyBorder="1" applyAlignment="1" quotePrefix="1">
      <alignment horizontal="center" vertical="top" wrapText="1"/>
      <protection/>
    </xf>
    <xf numFmtId="0" fontId="5" fillId="0" borderId="16" xfId="0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7" fillId="0" borderId="24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7" fillId="0" borderId="22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3" fontId="7" fillId="42" borderId="16" xfId="0" applyNumberFormat="1" applyFont="1" applyFill="1" applyBorder="1" applyAlignment="1">
      <alignment horizontal="center" vertical="center" wrapText="1"/>
    </xf>
    <xf numFmtId="3" fontId="7" fillId="42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5" xfId="0" applyFont="1" applyFill="1" applyBorder="1" applyAlignment="1">
      <alignment vertical="top" wrapText="1"/>
    </xf>
    <xf numFmtId="3" fontId="7" fillId="0" borderId="2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3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 wrapText="1"/>
    </xf>
    <xf numFmtId="3" fontId="0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I304"/>
  <sheetViews>
    <sheetView tabSelected="1" view="pageBreakPreview" zoomScale="75" zoomScaleSheetLayoutView="75" workbookViewId="0" topLeftCell="A40">
      <selection activeCell="C127" sqref="C127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4" customWidth="1"/>
    <col min="4" max="4" width="19.421875" style="8" customWidth="1"/>
    <col min="5" max="9" width="15.57421875" style="2" customWidth="1"/>
    <col min="10" max="16384" width="9.140625" style="2" customWidth="1"/>
  </cols>
  <sheetData>
    <row r="2" spans="1:4" ht="15.75">
      <c r="A2" s="70" t="s">
        <v>48</v>
      </c>
      <c r="B2" s="70"/>
      <c r="C2" s="70"/>
      <c r="D2" s="70"/>
    </row>
    <row r="3" spans="1:4" ht="15.75">
      <c r="A3" s="71" t="s">
        <v>47</v>
      </c>
      <c r="B3" s="71"/>
      <c r="C3" s="71"/>
      <c r="D3" s="71"/>
    </row>
    <row r="4" spans="1:4" ht="15.75">
      <c r="A4" s="71" t="s">
        <v>328</v>
      </c>
      <c r="B4" s="71"/>
      <c r="C4" s="71"/>
      <c r="D4" s="71"/>
    </row>
    <row r="6" spans="1:4" ht="15.75">
      <c r="A6" s="69" t="s">
        <v>27</v>
      </c>
      <c r="B6" s="69"/>
      <c r="C6" s="69"/>
      <c r="D6" s="69"/>
    </row>
    <row r="7" spans="1:4" ht="56.25" customHeight="1">
      <c r="A7" s="57" t="s">
        <v>197</v>
      </c>
      <c r="B7" s="57" t="s">
        <v>43</v>
      </c>
      <c r="C7" s="32" t="s">
        <v>44</v>
      </c>
      <c r="D7" s="57" t="s">
        <v>45</v>
      </c>
    </row>
    <row r="8" spans="1:4" ht="12.75">
      <c r="A8" s="16" t="s">
        <v>198</v>
      </c>
      <c r="B8" s="11" t="s">
        <v>98</v>
      </c>
      <c r="C8" s="52" t="s">
        <v>102</v>
      </c>
      <c r="D8" s="24" t="s">
        <v>104</v>
      </c>
    </row>
    <row r="9" spans="1:4" ht="15.75">
      <c r="A9" s="6" t="s">
        <v>199</v>
      </c>
      <c r="B9" s="11" t="s">
        <v>74</v>
      </c>
      <c r="C9" s="41"/>
      <c r="D9" s="58"/>
    </row>
    <row r="10" spans="1:4" ht="15.75">
      <c r="A10" s="59" t="s">
        <v>19</v>
      </c>
      <c r="B10" s="11" t="s">
        <v>99</v>
      </c>
      <c r="C10" s="41">
        <f>C13</f>
        <v>43450</v>
      </c>
      <c r="D10" s="41">
        <v>548415</v>
      </c>
    </row>
    <row r="11" spans="1:4" ht="15.75">
      <c r="A11" s="59" t="s">
        <v>4</v>
      </c>
      <c r="B11" s="11" t="s">
        <v>74</v>
      </c>
      <c r="C11" s="41"/>
      <c r="D11" s="41"/>
    </row>
    <row r="12" spans="1:4" ht="15.75">
      <c r="A12" s="59" t="s">
        <v>51</v>
      </c>
      <c r="B12" s="11" t="s">
        <v>100</v>
      </c>
      <c r="C12" s="41"/>
      <c r="D12" s="41"/>
    </row>
    <row r="13" spans="1:4" ht="31.5">
      <c r="A13" s="59" t="s">
        <v>52</v>
      </c>
      <c r="B13" s="11" t="s">
        <v>101</v>
      </c>
      <c r="C13" s="41">
        <v>43450</v>
      </c>
      <c r="D13" s="41">
        <v>548415</v>
      </c>
    </row>
    <row r="14" spans="1:4" ht="15.75">
      <c r="A14" s="59" t="s">
        <v>14</v>
      </c>
      <c r="B14" s="11" t="s">
        <v>98</v>
      </c>
      <c r="C14" s="41"/>
      <c r="D14" s="41"/>
    </row>
    <row r="15" spans="1:4" ht="15.75">
      <c r="A15" s="59" t="s">
        <v>32</v>
      </c>
      <c r="B15" s="11" t="s">
        <v>102</v>
      </c>
      <c r="C15" s="41"/>
      <c r="D15" s="41">
        <v>49143</v>
      </c>
    </row>
    <row r="16" spans="1:4" ht="15.75">
      <c r="A16" s="59" t="s">
        <v>4</v>
      </c>
      <c r="B16" s="11" t="s">
        <v>74</v>
      </c>
      <c r="C16" s="41"/>
      <c r="D16" s="41"/>
    </row>
    <row r="17" spans="1:4" ht="15.75">
      <c r="A17" s="59" t="s">
        <v>50</v>
      </c>
      <c r="B17" s="11" t="s">
        <v>103</v>
      </c>
      <c r="C17" s="41"/>
      <c r="D17" s="41"/>
    </row>
    <row r="18" spans="1:4" ht="15.75">
      <c r="A18" s="59" t="s">
        <v>53</v>
      </c>
      <c r="B18" s="11" t="s">
        <v>104</v>
      </c>
      <c r="C18" s="41"/>
      <c r="D18" s="41">
        <v>24007</v>
      </c>
    </row>
    <row r="19" spans="1:4" ht="15.75">
      <c r="A19" s="59" t="s">
        <v>4</v>
      </c>
      <c r="B19" s="11" t="s">
        <v>74</v>
      </c>
      <c r="C19" s="41"/>
      <c r="D19" s="41"/>
    </row>
    <row r="20" spans="1:4" ht="15.75">
      <c r="A20" s="59" t="s">
        <v>50</v>
      </c>
      <c r="B20" s="11" t="s">
        <v>105</v>
      </c>
      <c r="C20" s="41"/>
      <c r="D20" s="41">
        <v>7</v>
      </c>
    </row>
    <row r="21" spans="1:4" ht="31.5">
      <c r="A21" s="60" t="s">
        <v>41</v>
      </c>
      <c r="B21" s="12" t="s">
        <v>106</v>
      </c>
      <c r="C21" s="61">
        <v>1975485</v>
      </c>
      <c r="D21" s="61">
        <v>2136601</v>
      </c>
    </row>
    <row r="22" spans="1:4" ht="15.75">
      <c r="A22" s="59" t="s">
        <v>50</v>
      </c>
      <c r="B22" s="18" t="s">
        <v>107</v>
      </c>
      <c r="C22" s="41">
        <v>44326</v>
      </c>
      <c r="D22" s="41">
        <v>26673</v>
      </c>
    </row>
    <row r="23" spans="1:4" ht="31.5">
      <c r="A23" s="59" t="s">
        <v>42</v>
      </c>
      <c r="B23" s="18" t="s">
        <v>108</v>
      </c>
      <c r="C23" s="41"/>
      <c r="D23" s="41"/>
    </row>
    <row r="24" spans="1:4" ht="15.75">
      <c r="A24" s="59" t="s">
        <v>4</v>
      </c>
      <c r="B24" s="18" t="s">
        <v>74</v>
      </c>
      <c r="C24" s="41"/>
      <c r="D24" s="41"/>
    </row>
    <row r="25" spans="1:4" ht="15.75">
      <c r="A25" s="59" t="s">
        <v>54</v>
      </c>
      <c r="B25" s="18" t="s">
        <v>109</v>
      </c>
      <c r="C25" s="41"/>
      <c r="D25" s="41"/>
    </row>
    <row r="26" spans="1:4" ht="31.5">
      <c r="A26" s="59" t="s">
        <v>55</v>
      </c>
      <c r="B26" s="18" t="s">
        <v>110</v>
      </c>
      <c r="C26" s="41"/>
      <c r="D26" s="41"/>
    </row>
    <row r="27" spans="1:4" ht="15.75">
      <c r="A27" s="59" t="s">
        <v>4</v>
      </c>
      <c r="B27" s="18" t="s">
        <v>74</v>
      </c>
      <c r="C27" s="41"/>
      <c r="D27" s="41"/>
    </row>
    <row r="28" spans="1:4" ht="15.75">
      <c r="A28" s="59" t="s">
        <v>54</v>
      </c>
      <c r="B28" s="18" t="s">
        <v>111</v>
      </c>
      <c r="C28" s="41"/>
      <c r="D28" s="41"/>
    </row>
    <row r="29" spans="1:4" ht="15.75">
      <c r="A29" s="59" t="s">
        <v>17</v>
      </c>
      <c r="B29" s="11" t="s">
        <v>112</v>
      </c>
      <c r="C29" s="41"/>
      <c r="D29" s="41"/>
    </row>
    <row r="30" spans="1:4" ht="31.5">
      <c r="A30" s="59" t="s">
        <v>33</v>
      </c>
      <c r="B30" s="11" t="s">
        <v>113</v>
      </c>
      <c r="C30" s="41">
        <v>3708150</v>
      </c>
      <c r="D30" s="41">
        <v>333290</v>
      </c>
    </row>
    <row r="31" spans="1:4" ht="15.75">
      <c r="A31" s="59" t="s">
        <v>3</v>
      </c>
      <c r="B31" s="11" t="s">
        <v>114</v>
      </c>
      <c r="C31" s="41">
        <v>20</v>
      </c>
      <c r="D31" s="41">
        <v>31</v>
      </c>
    </row>
    <row r="32" spans="1:4" ht="31.5">
      <c r="A32" s="59" t="s">
        <v>56</v>
      </c>
      <c r="B32" s="11" t="s">
        <v>115</v>
      </c>
      <c r="C32" s="41"/>
      <c r="D32" s="41"/>
    </row>
    <row r="33" spans="1:4" ht="31.5">
      <c r="A33" s="59" t="s">
        <v>13</v>
      </c>
      <c r="B33" s="11" t="s">
        <v>116</v>
      </c>
      <c r="C33" s="41">
        <v>24542</v>
      </c>
      <c r="D33" s="41">
        <v>36768</v>
      </c>
    </row>
    <row r="34" spans="1:4" ht="31.5">
      <c r="A34" s="59" t="s">
        <v>12</v>
      </c>
      <c r="B34" s="11" t="s">
        <v>117</v>
      </c>
      <c r="C34" s="41">
        <v>1649</v>
      </c>
      <c r="D34" s="41">
        <v>2414</v>
      </c>
    </row>
    <row r="35" spans="1:4" ht="15.75">
      <c r="A35" s="59" t="s">
        <v>11</v>
      </c>
      <c r="B35" s="11" t="s">
        <v>118</v>
      </c>
      <c r="C35" s="41">
        <v>535016</v>
      </c>
      <c r="D35" s="41">
        <v>3405523</v>
      </c>
    </row>
    <row r="36" spans="1:4" ht="15.75">
      <c r="A36" s="59" t="s">
        <v>57</v>
      </c>
      <c r="B36" s="11" t="s">
        <v>119</v>
      </c>
      <c r="C36" s="41">
        <f>SUM(C38:C48)</f>
        <v>664</v>
      </c>
      <c r="D36" s="41">
        <f>SUM(D38:D48)</f>
        <v>908</v>
      </c>
    </row>
    <row r="37" spans="1:4" ht="15.75">
      <c r="A37" s="59" t="s">
        <v>4</v>
      </c>
      <c r="B37" s="11" t="s">
        <v>74</v>
      </c>
      <c r="C37" s="41"/>
      <c r="D37" s="41"/>
    </row>
    <row r="38" spans="1:4" ht="15.75">
      <c r="A38" s="59" t="s">
        <v>58</v>
      </c>
      <c r="B38" s="11" t="s">
        <v>120</v>
      </c>
      <c r="C38" s="41"/>
      <c r="D38" s="41"/>
    </row>
    <row r="39" spans="1:4" ht="15.75">
      <c r="A39" s="59" t="s">
        <v>59</v>
      </c>
      <c r="B39" s="12" t="s">
        <v>121</v>
      </c>
      <c r="C39" s="41"/>
      <c r="D39" s="41"/>
    </row>
    <row r="40" spans="1:4" ht="15.75">
      <c r="A40" s="59" t="s">
        <v>60</v>
      </c>
      <c r="B40" s="13" t="s">
        <v>122</v>
      </c>
      <c r="C40" s="41"/>
      <c r="D40" s="41"/>
    </row>
    <row r="41" spans="1:4" ht="15.75">
      <c r="A41" s="59" t="s">
        <v>61</v>
      </c>
      <c r="B41" s="13" t="s">
        <v>123</v>
      </c>
      <c r="C41" s="41"/>
      <c r="D41" s="41"/>
    </row>
    <row r="42" spans="1:4" ht="15.75">
      <c r="A42" s="59" t="s">
        <v>62</v>
      </c>
      <c r="B42" s="13" t="s">
        <v>124</v>
      </c>
      <c r="C42" s="41"/>
      <c r="D42" s="41">
        <v>100</v>
      </c>
    </row>
    <row r="43" spans="1:4" ht="15.75">
      <c r="A43" s="59" t="s">
        <v>63</v>
      </c>
      <c r="B43" s="13" t="s">
        <v>125</v>
      </c>
      <c r="C43" s="41">
        <v>15</v>
      </c>
      <c r="D43" s="41">
        <v>54</v>
      </c>
    </row>
    <row r="44" spans="1:4" ht="15.75">
      <c r="A44" s="59" t="s">
        <v>64</v>
      </c>
      <c r="B44" s="13" t="s">
        <v>126</v>
      </c>
      <c r="C44" s="41">
        <v>100</v>
      </c>
      <c r="D44" s="41">
        <v>100</v>
      </c>
    </row>
    <row r="45" spans="1:4" ht="15.75">
      <c r="A45" s="59" t="s">
        <v>65</v>
      </c>
      <c r="B45" s="13" t="s">
        <v>127</v>
      </c>
      <c r="C45" s="41"/>
      <c r="D45" s="41"/>
    </row>
    <row r="46" spans="1:4" ht="15.75">
      <c r="A46" s="59" t="s">
        <v>66</v>
      </c>
      <c r="B46" s="13" t="s">
        <v>128</v>
      </c>
      <c r="C46" s="41"/>
      <c r="D46" s="41"/>
    </row>
    <row r="47" spans="1:4" ht="15.75">
      <c r="A47" s="59" t="s">
        <v>67</v>
      </c>
      <c r="B47" s="13" t="s">
        <v>129</v>
      </c>
      <c r="C47" s="41"/>
      <c r="D47" s="41"/>
    </row>
    <row r="48" spans="1:4" ht="15.75">
      <c r="A48" s="59" t="s">
        <v>68</v>
      </c>
      <c r="B48" s="13" t="s">
        <v>130</v>
      </c>
      <c r="C48" s="41">
        <v>549</v>
      </c>
      <c r="D48" s="41">
        <v>654</v>
      </c>
    </row>
    <row r="49" spans="1:4" ht="15.75">
      <c r="A49" s="59" t="s">
        <v>46</v>
      </c>
      <c r="B49" s="13" t="s">
        <v>131</v>
      </c>
      <c r="C49" s="41">
        <f>SUM(C51:C54)</f>
        <v>2278</v>
      </c>
      <c r="D49" s="41">
        <f>SUM(D51:D54)</f>
        <v>147772</v>
      </c>
    </row>
    <row r="50" spans="1:4" ht="15.75">
      <c r="A50" s="59" t="s">
        <v>4</v>
      </c>
      <c r="B50" s="13" t="s">
        <v>74</v>
      </c>
      <c r="C50" s="58"/>
      <c r="D50" s="58"/>
    </row>
    <row r="51" spans="1:4" ht="15.75">
      <c r="A51" s="59" t="s">
        <v>69</v>
      </c>
      <c r="B51" s="13" t="s">
        <v>132</v>
      </c>
      <c r="C51" s="41"/>
      <c r="D51" s="41"/>
    </row>
    <row r="52" spans="1:4" ht="15.75">
      <c r="A52" s="59" t="s">
        <v>70</v>
      </c>
      <c r="B52" s="13" t="s">
        <v>133</v>
      </c>
      <c r="C52" s="41"/>
      <c r="D52" s="41"/>
    </row>
    <row r="53" spans="1:4" ht="15.75">
      <c r="A53" s="59" t="s">
        <v>71</v>
      </c>
      <c r="B53" s="13" t="s">
        <v>134</v>
      </c>
      <c r="C53" s="41">
        <v>2278</v>
      </c>
      <c r="D53" s="41">
        <v>147772</v>
      </c>
    </row>
    <row r="54" spans="1:9" ht="15.75">
      <c r="A54" s="59" t="s">
        <v>72</v>
      </c>
      <c r="B54" s="13" t="s">
        <v>135</v>
      </c>
      <c r="C54" s="41"/>
      <c r="D54" s="41"/>
      <c r="E54" s="3"/>
      <c r="F54" s="3"/>
      <c r="G54" s="3"/>
      <c r="I54" s="3"/>
    </row>
    <row r="55" spans="1:4" ht="15.75">
      <c r="A55" s="59" t="s">
        <v>34</v>
      </c>
      <c r="B55" s="13" t="s">
        <v>136</v>
      </c>
      <c r="C55" s="41">
        <v>101045</v>
      </c>
      <c r="D55" s="41">
        <v>100904</v>
      </c>
    </row>
    <row r="56" spans="1:4" ht="15.75">
      <c r="A56" s="59" t="s">
        <v>20</v>
      </c>
      <c r="B56" s="13" t="s">
        <v>137</v>
      </c>
      <c r="C56" s="41">
        <v>3010</v>
      </c>
      <c r="D56" s="41">
        <v>3010</v>
      </c>
    </row>
    <row r="57" spans="1:4" ht="15.75">
      <c r="A57" s="59" t="s">
        <v>73</v>
      </c>
      <c r="B57" s="13" t="s">
        <v>138</v>
      </c>
      <c r="C57" s="41"/>
      <c r="D57" s="41"/>
    </row>
    <row r="58" spans="1:4" ht="15.75">
      <c r="A58" s="59" t="s">
        <v>2</v>
      </c>
      <c r="B58" s="13" t="s">
        <v>139</v>
      </c>
      <c r="C58" s="41"/>
      <c r="D58" s="41"/>
    </row>
    <row r="59" spans="1:4" ht="15.75">
      <c r="A59" s="6" t="s">
        <v>5</v>
      </c>
      <c r="B59" s="13" t="s">
        <v>140</v>
      </c>
      <c r="C59" s="43">
        <f>C10+C14+C15+C18+C21+C31+C33+C34+C35+C36+C49+C55+C56+C30</f>
        <v>6395309</v>
      </c>
      <c r="D59" s="43">
        <f>D10+D14+D15+D18+D21+D31+D33+D34+D35+D36+D49+D55+D56+D30</f>
        <v>6788786</v>
      </c>
    </row>
    <row r="60" spans="1:4" ht="15.75">
      <c r="A60" s="59" t="s">
        <v>74</v>
      </c>
      <c r="B60" s="13" t="s">
        <v>74</v>
      </c>
      <c r="C60" s="41"/>
      <c r="D60" s="41"/>
    </row>
    <row r="61" spans="1:4" ht="15.75">
      <c r="A61" s="6" t="s">
        <v>8</v>
      </c>
      <c r="B61" s="13" t="s">
        <v>74</v>
      </c>
      <c r="C61" s="41"/>
      <c r="D61" s="41"/>
    </row>
    <row r="62" spans="1:4" ht="15.75">
      <c r="A62" s="59" t="s">
        <v>75</v>
      </c>
      <c r="B62" s="13" t="s">
        <v>141</v>
      </c>
      <c r="C62" s="41"/>
      <c r="D62" s="41"/>
    </row>
    <row r="63" spans="1:4" ht="15.75">
      <c r="A63" s="59" t="s">
        <v>35</v>
      </c>
      <c r="B63" s="13" t="s">
        <v>142</v>
      </c>
      <c r="C63" s="41"/>
      <c r="D63" s="41"/>
    </row>
    <row r="64" spans="1:4" ht="15.75">
      <c r="A64" s="59" t="s">
        <v>76</v>
      </c>
      <c r="B64" s="13" t="s">
        <v>143</v>
      </c>
      <c r="C64" s="41"/>
      <c r="D64" s="41"/>
    </row>
    <row r="65" spans="1:4" ht="15.75">
      <c r="A65" s="59" t="s">
        <v>36</v>
      </c>
      <c r="B65" s="13" t="s">
        <v>144</v>
      </c>
      <c r="C65" s="41"/>
      <c r="D65" s="41"/>
    </row>
    <row r="66" spans="1:4" ht="15.75">
      <c r="A66" s="59" t="s">
        <v>28</v>
      </c>
      <c r="B66" s="13" t="s">
        <v>145</v>
      </c>
      <c r="C66" s="41"/>
      <c r="D66" s="41"/>
    </row>
    <row r="67" spans="1:6" ht="15.75">
      <c r="A67" s="59" t="s">
        <v>77</v>
      </c>
      <c r="B67" s="13" t="s">
        <v>146</v>
      </c>
      <c r="C67" s="41"/>
      <c r="D67" s="41"/>
      <c r="E67" s="5"/>
      <c r="F67" s="5"/>
    </row>
    <row r="68" spans="1:6" ht="15.75">
      <c r="A68" s="59" t="s">
        <v>18</v>
      </c>
      <c r="B68" s="13" t="s">
        <v>147</v>
      </c>
      <c r="C68" s="41">
        <v>7533</v>
      </c>
      <c r="D68" s="41">
        <v>340835</v>
      </c>
      <c r="E68" s="5"/>
      <c r="F68" s="5"/>
    </row>
    <row r="69" spans="1:6" ht="15.75">
      <c r="A69" s="59" t="s">
        <v>78</v>
      </c>
      <c r="B69" s="13" t="s">
        <v>148</v>
      </c>
      <c r="C69" s="41">
        <f>SUM(C71:C82)</f>
        <v>543</v>
      </c>
      <c r="D69" s="41">
        <v>334</v>
      </c>
      <c r="E69" s="5"/>
      <c r="F69" s="5"/>
    </row>
    <row r="70" spans="1:6" ht="15.75">
      <c r="A70" s="59" t="s">
        <v>4</v>
      </c>
      <c r="B70" s="13" t="s">
        <v>74</v>
      </c>
      <c r="C70" s="41"/>
      <c r="D70" s="41"/>
      <c r="E70" s="5"/>
      <c r="F70" s="5"/>
    </row>
    <row r="71" spans="1:6" ht="15.75">
      <c r="A71" s="59" t="s">
        <v>79</v>
      </c>
      <c r="B71" s="14" t="s">
        <v>149</v>
      </c>
      <c r="C71" s="41"/>
      <c r="D71" s="41"/>
      <c r="E71" s="5"/>
      <c r="F71" s="5"/>
    </row>
    <row r="72" spans="1:6" ht="15.75">
      <c r="A72" s="59" t="s">
        <v>80</v>
      </c>
      <c r="B72" s="13" t="s">
        <v>150</v>
      </c>
      <c r="C72" s="41"/>
      <c r="D72" s="41"/>
      <c r="E72" s="5"/>
      <c r="F72" s="5"/>
    </row>
    <row r="73" spans="1:6" ht="15.75">
      <c r="A73" s="59" t="s">
        <v>81</v>
      </c>
      <c r="B73" s="13" t="s">
        <v>151</v>
      </c>
      <c r="C73" s="41"/>
      <c r="D73" s="41"/>
      <c r="E73" s="5"/>
      <c r="F73" s="5"/>
    </row>
    <row r="74" spans="1:6" ht="15.75">
      <c r="A74" s="59" t="s">
        <v>82</v>
      </c>
      <c r="B74" s="13" t="s">
        <v>152</v>
      </c>
      <c r="C74" s="41"/>
      <c r="D74" s="41"/>
      <c r="E74" s="5"/>
      <c r="F74" s="5"/>
    </row>
    <row r="75" spans="1:6" ht="15.75">
      <c r="A75" s="59" t="s">
        <v>83</v>
      </c>
      <c r="B75" s="13" t="s">
        <v>153</v>
      </c>
      <c r="C75" s="41"/>
      <c r="D75" s="41"/>
      <c r="E75" s="5"/>
      <c r="F75" s="5"/>
    </row>
    <row r="76" spans="1:6" ht="15.75">
      <c r="A76" s="59" t="s">
        <v>84</v>
      </c>
      <c r="B76" s="13" t="s">
        <v>154</v>
      </c>
      <c r="C76" s="41"/>
      <c r="D76" s="41"/>
      <c r="E76" s="5"/>
      <c r="F76" s="5"/>
    </row>
    <row r="77" spans="1:6" ht="15.75">
      <c r="A77" s="59" t="s">
        <v>85</v>
      </c>
      <c r="B77" s="13" t="s">
        <v>155</v>
      </c>
      <c r="C77" s="41">
        <v>3</v>
      </c>
      <c r="D77" s="41">
        <v>26</v>
      </c>
      <c r="E77" s="5"/>
      <c r="F77" s="5"/>
    </row>
    <row r="78" spans="1:6" ht="15.75">
      <c r="A78" s="59" t="s">
        <v>86</v>
      </c>
      <c r="B78" s="13" t="s">
        <v>156</v>
      </c>
      <c r="C78" s="41"/>
      <c r="D78" s="41"/>
      <c r="E78" s="5"/>
      <c r="F78" s="5"/>
    </row>
    <row r="79" spans="1:6" ht="21" customHeight="1">
      <c r="A79" s="59" t="s">
        <v>87</v>
      </c>
      <c r="B79" s="13" t="s">
        <v>157</v>
      </c>
      <c r="C79" s="41"/>
      <c r="D79" s="41"/>
      <c r="E79" s="5"/>
      <c r="F79" s="5"/>
    </row>
    <row r="80" spans="1:6" ht="15.75">
      <c r="A80" s="59" t="s">
        <v>88</v>
      </c>
      <c r="B80" s="13" t="s">
        <v>158</v>
      </c>
      <c r="C80" s="41">
        <v>442</v>
      </c>
      <c r="D80" s="41">
        <v>276</v>
      </c>
      <c r="E80" s="5"/>
      <c r="F80" s="5"/>
    </row>
    <row r="81" spans="1:6" ht="15.75">
      <c r="A81" s="59" t="s">
        <v>89</v>
      </c>
      <c r="B81" s="13" t="s">
        <v>159</v>
      </c>
      <c r="C81" s="41">
        <v>98</v>
      </c>
      <c r="D81" s="41">
        <v>32</v>
      </c>
      <c r="E81" s="5"/>
      <c r="F81" s="5"/>
    </row>
    <row r="82" spans="1:6" ht="15.75">
      <c r="A82" s="59" t="s">
        <v>90</v>
      </c>
      <c r="B82" s="13" t="s">
        <v>160</v>
      </c>
      <c r="C82" s="41"/>
      <c r="D82" s="41"/>
      <c r="E82" s="5"/>
      <c r="F82" s="5"/>
    </row>
    <row r="83" spans="1:6" ht="15.75">
      <c r="A83" s="59" t="s">
        <v>46</v>
      </c>
      <c r="B83" s="13" t="s">
        <v>161</v>
      </c>
      <c r="C83" s="41">
        <f>C87</f>
        <v>3432</v>
      </c>
      <c r="D83" s="41"/>
      <c r="E83" s="5"/>
      <c r="F83" s="5"/>
    </row>
    <row r="84" spans="1:6" ht="15.75">
      <c r="A84" s="59" t="s">
        <v>4</v>
      </c>
      <c r="B84" s="13" t="s">
        <v>74</v>
      </c>
      <c r="C84" s="41"/>
      <c r="D84" s="41"/>
      <c r="E84" s="5"/>
      <c r="F84" s="5"/>
    </row>
    <row r="85" spans="1:6" ht="15.75">
      <c r="A85" s="59" t="s">
        <v>91</v>
      </c>
      <c r="B85" s="13" t="s">
        <v>162</v>
      </c>
      <c r="C85" s="41"/>
      <c r="D85" s="41"/>
      <c r="E85" s="5"/>
      <c r="F85" s="5"/>
    </row>
    <row r="86" spans="1:6" ht="15.75">
      <c r="A86" s="59" t="s">
        <v>92</v>
      </c>
      <c r="B86" s="13" t="s">
        <v>163</v>
      </c>
      <c r="C86" s="41"/>
      <c r="D86" s="41"/>
      <c r="E86" s="5"/>
      <c r="F86" s="5"/>
    </row>
    <row r="87" spans="1:6" ht="15.75">
      <c r="A87" s="59" t="s">
        <v>93</v>
      </c>
      <c r="B87" s="13" t="s">
        <v>164</v>
      </c>
      <c r="C87" s="41">
        <v>3432</v>
      </c>
      <c r="D87" s="41"/>
      <c r="E87" s="5"/>
      <c r="F87" s="5"/>
    </row>
    <row r="88" spans="1:6" ht="15.75">
      <c r="A88" s="59" t="s">
        <v>94</v>
      </c>
      <c r="B88" s="13" t="s">
        <v>165</v>
      </c>
      <c r="C88" s="41"/>
      <c r="D88" s="41"/>
      <c r="E88" s="5"/>
      <c r="F88" s="5"/>
    </row>
    <row r="89" spans="1:6" ht="15.75">
      <c r="A89" s="59" t="s">
        <v>37</v>
      </c>
      <c r="B89" s="13" t="s">
        <v>166</v>
      </c>
      <c r="C89" s="41">
        <v>3133</v>
      </c>
      <c r="D89" s="41">
        <v>5657</v>
      </c>
      <c r="E89" s="5"/>
      <c r="F89" s="5"/>
    </row>
    <row r="90" spans="1:6" ht="15.75">
      <c r="A90" s="59" t="s">
        <v>95</v>
      </c>
      <c r="B90" s="13" t="s">
        <v>167</v>
      </c>
      <c r="C90" s="41"/>
      <c r="D90" s="41"/>
      <c r="E90" s="5"/>
      <c r="F90" s="5"/>
    </row>
    <row r="91" spans="1:6" ht="15.75">
      <c r="A91" s="59" t="s">
        <v>96</v>
      </c>
      <c r="B91" s="13" t="s">
        <v>168</v>
      </c>
      <c r="C91" s="41"/>
      <c r="D91" s="41"/>
      <c r="E91" s="5"/>
      <c r="F91" s="5"/>
    </row>
    <row r="92" spans="1:4" ht="15.75">
      <c r="A92" s="59" t="s">
        <v>97</v>
      </c>
      <c r="B92" s="13" t="s">
        <v>169</v>
      </c>
      <c r="C92" s="41"/>
      <c r="D92" s="41"/>
    </row>
    <row r="93" spans="1:4" ht="15.75">
      <c r="A93" s="59" t="s">
        <v>9</v>
      </c>
      <c r="B93" s="13" t="s">
        <v>170</v>
      </c>
      <c r="C93" s="41">
        <v>5268</v>
      </c>
      <c r="D93" s="41">
        <v>11111</v>
      </c>
    </row>
    <row r="94" spans="1:4" ht="15.75">
      <c r="A94" s="6" t="s">
        <v>200</v>
      </c>
      <c r="B94" s="13" t="s">
        <v>171</v>
      </c>
      <c r="C94" s="43">
        <f>C68+C89+C93+C69+C83+C67</f>
        <v>19909</v>
      </c>
      <c r="D94" s="43">
        <f>D68+D89+D93+D69</f>
        <v>357937</v>
      </c>
    </row>
    <row r="95" spans="1:4" ht="15.75">
      <c r="A95" s="59" t="s">
        <v>74</v>
      </c>
      <c r="B95" s="13" t="s">
        <v>74</v>
      </c>
      <c r="C95" s="41"/>
      <c r="D95" s="41"/>
    </row>
    <row r="96" spans="1:4" ht="15.75">
      <c r="A96" s="59" t="s">
        <v>21</v>
      </c>
      <c r="B96" s="13" t="s">
        <v>74</v>
      </c>
      <c r="C96" s="41"/>
      <c r="D96" s="41"/>
    </row>
    <row r="97" spans="1:4" ht="15.75">
      <c r="A97" s="59" t="s">
        <v>186</v>
      </c>
      <c r="B97" s="13" t="s">
        <v>172</v>
      </c>
      <c r="C97" s="41">
        <v>5088794</v>
      </c>
      <c r="D97" s="41">
        <v>5088794</v>
      </c>
    </row>
    <row r="98" spans="1:4" ht="15.75">
      <c r="A98" s="59" t="s">
        <v>4</v>
      </c>
      <c r="B98" s="13" t="s">
        <v>74</v>
      </c>
      <c r="C98" s="41"/>
      <c r="D98" s="41"/>
    </row>
    <row r="99" spans="1:4" ht="15.75">
      <c r="A99" s="59" t="s">
        <v>187</v>
      </c>
      <c r="B99" s="13" t="s">
        <v>173</v>
      </c>
      <c r="C99" s="41">
        <v>5088794</v>
      </c>
      <c r="D99" s="41">
        <v>5088794</v>
      </c>
    </row>
    <row r="100" spans="1:4" ht="15.75">
      <c r="A100" s="59" t="s">
        <v>188</v>
      </c>
      <c r="B100" s="13" t="s">
        <v>174</v>
      </c>
      <c r="C100" s="41"/>
      <c r="D100" s="41"/>
    </row>
    <row r="101" spans="1:4" ht="15.75">
      <c r="A101" s="59" t="s">
        <v>189</v>
      </c>
      <c r="B101" s="13" t="s">
        <v>175</v>
      </c>
      <c r="C101" s="41">
        <v>-296405</v>
      </c>
      <c r="D101" s="41">
        <v>-296405</v>
      </c>
    </row>
    <row r="102" spans="1:4" ht="15.75">
      <c r="A102" s="59" t="s">
        <v>6</v>
      </c>
      <c r="B102" s="14" t="s">
        <v>176</v>
      </c>
      <c r="C102" s="41">
        <v>-334171</v>
      </c>
      <c r="D102" s="41">
        <v>-334171</v>
      </c>
    </row>
    <row r="103" spans="1:4" ht="15.75">
      <c r="A103" s="59" t="s">
        <v>7</v>
      </c>
      <c r="B103" s="15" t="s">
        <v>177</v>
      </c>
      <c r="C103" s="41">
        <f>C106</f>
        <v>0</v>
      </c>
      <c r="D103" s="41">
        <f>D106</f>
        <v>6366</v>
      </c>
    </row>
    <row r="104" spans="1:4" ht="15.75">
      <c r="A104" s="59" t="s">
        <v>4</v>
      </c>
      <c r="B104" s="15" t="s">
        <v>74</v>
      </c>
      <c r="C104" s="41"/>
      <c r="D104" s="41"/>
    </row>
    <row r="105" spans="1:4" ht="15.75">
      <c r="A105" s="59" t="s">
        <v>190</v>
      </c>
      <c r="B105" s="15" t="s">
        <v>178</v>
      </c>
      <c r="C105" s="41"/>
      <c r="D105" s="41"/>
    </row>
    <row r="106" spans="1:4" ht="15.75">
      <c r="A106" s="59" t="s">
        <v>191</v>
      </c>
      <c r="B106" s="15" t="s">
        <v>179</v>
      </c>
      <c r="C106" s="41"/>
      <c r="D106" s="41">
        <v>6366</v>
      </c>
    </row>
    <row r="107" spans="1:4" ht="15.75">
      <c r="A107" s="59" t="s">
        <v>192</v>
      </c>
      <c r="B107" s="15" t="s">
        <v>180</v>
      </c>
      <c r="C107" s="41"/>
      <c r="D107" s="41"/>
    </row>
    <row r="108" spans="1:4" ht="15.75">
      <c r="A108" s="59" t="s">
        <v>22</v>
      </c>
      <c r="B108" s="15" t="s">
        <v>181</v>
      </c>
      <c r="C108" s="41">
        <f>C110+C111</f>
        <v>1917182</v>
      </c>
      <c r="D108" s="41">
        <f>D110+D111</f>
        <v>1966265</v>
      </c>
    </row>
    <row r="109" spans="1:4" ht="15.75">
      <c r="A109" s="59" t="s">
        <v>4</v>
      </c>
      <c r="B109" s="15" t="s">
        <v>74</v>
      </c>
      <c r="C109" s="41"/>
      <c r="D109" s="41"/>
    </row>
    <row r="110" spans="1:4" ht="15.75">
      <c r="A110" s="59" t="s">
        <v>193</v>
      </c>
      <c r="B110" s="15" t="s">
        <v>182</v>
      </c>
      <c r="C110" s="41">
        <v>1907716</v>
      </c>
      <c r="D110" s="41">
        <v>1718970</v>
      </c>
    </row>
    <row r="111" spans="1:4" ht="15.75">
      <c r="A111" s="59" t="s">
        <v>194</v>
      </c>
      <c r="B111" s="15" t="s">
        <v>183</v>
      </c>
      <c r="C111" s="41">
        <v>9466</v>
      </c>
      <c r="D111" s="41">
        <v>247295</v>
      </c>
    </row>
    <row r="112" spans="1:4" ht="15.75">
      <c r="A112" s="6" t="s">
        <v>195</v>
      </c>
      <c r="B112" s="15" t="s">
        <v>184</v>
      </c>
      <c r="C112" s="43">
        <f>C97+C101+C102+C103+C108</f>
        <v>6375400</v>
      </c>
      <c r="D112" s="43">
        <f>D97+D101+D102+D103+D108</f>
        <v>6430849</v>
      </c>
    </row>
    <row r="113" spans="1:4" ht="15.75">
      <c r="A113" s="59" t="s">
        <v>74</v>
      </c>
      <c r="B113" s="15" t="s">
        <v>74</v>
      </c>
      <c r="C113" s="41"/>
      <c r="D113" s="41"/>
    </row>
    <row r="114" spans="1:4" ht="15.75">
      <c r="A114" s="6" t="s">
        <v>196</v>
      </c>
      <c r="B114" s="15" t="s">
        <v>185</v>
      </c>
      <c r="C114" s="43">
        <f>C112+C94</f>
        <v>6395309</v>
      </c>
      <c r="D114" s="43">
        <f>D112+D94</f>
        <v>6788786</v>
      </c>
    </row>
    <row r="115" spans="1:4" ht="15.75">
      <c r="A115" s="22"/>
      <c r="B115" s="23"/>
      <c r="C115" s="53"/>
      <c r="D115" s="53"/>
    </row>
    <row r="116" ht="15.75">
      <c r="A116" s="4" t="s">
        <v>201</v>
      </c>
    </row>
    <row r="117" spans="1:4" ht="36" customHeight="1">
      <c r="A117" s="72" t="s">
        <v>324</v>
      </c>
      <c r="B117" s="73"/>
      <c r="C117" s="73"/>
      <c r="D117" s="74"/>
    </row>
    <row r="118" spans="1:4" ht="15.75">
      <c r="A118" s="19"/>
      <c r="B118" s="20"/>
      <c r="C118" s="55"/>
      <c r="D118" s="9"/>
    </row>
    <row r="119" spans="1:4" ht="15.75">
      <c r="A119" s="4" t="s">
        <v>325</v>
      </c>
      <c r="B119" s="4"/>
      <c r="C119" s="51"/>
      <c r="D119" s="21"/>
    </row>
    <row r="120" spans="1:4" ht="15.75">
      <c r="A120" s="4" t="s">
        <v>326</v>
      </c>
      <c r="B120" s="4"/>
      <c r="C120" s="51"/>
      <c r="D120" s="21"/>
    </row>
    <row r="121" spans="1:4" ht="15.75">
      <c r="A121" s="4" t="s">
        <v>327</v>
      </c>
      <c r="B121" s="4"/>
      <c r="C121" s="51"/>
      <c r="D121" s="21"/>
    </row>
    <row r="122" spans="1:4" ht="15.75">
      <c r="A122" s="4" t="s">
        <v>49</v>
      </c>
      <c r="B122" s="4"/>
      <c r="C122" s="51"/>
      <c r="D122" s="21"/>
    </row>
    <row r="123" spans="1:4" ht="15.75">
      <c r="A123" s="4" t="s">
        <v>0</v>
      </c>
      <c r="B123" s="4"/>
      <c r="C123" s="51"/>
      <c r="D123" s="21"/>
    </row>
    <row r="140" spans="1:2" ht="15.75">
      <c r="A140" s="17"/>
      <c r="B140" s="17"/>
    </row>
    <row r="141" spans="1:2" ht="15.75">
      <c r="A141" s="17"/>
      <c r="B141" s="17"/>
    </row>
    <row r="243" ht="15.75">
      <c r="A243" s="1" t="s">
        <v>23</v>
      </c>
    </row>
    <row r="304" ht="15.75">
      <c r="A304" s="1" t="s">
        <v>23</v>
      </c>
    </row>
  </sheetData>
  <sheetProtection/>
  <mergeCells count="5">
    <mergeCell ref="A6:D6"/>
    <mergeCell ref="A2:D2"/>
    <mergeCell ref="A3:D3"/>
    <mergeCell ref="A4:D4"/>
    <mergeCell ref="A117:D117"/>
  </mergeCells>
  <printOptions/>
  <pageMargins left="0.75" right="0.75" top="1" bottom="1" header="0.5" footer="0.5"/>
  <pageSetup horizontalDpi="600" verticalDpi="600" orientation="portrait" paperSize="9" scale="65" r:id="rId1"/>
  <rowBreaks count="2" manualBreakCount="2">
    <brk id="59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10" sqref="C110"/>
    </sheetView>
  </sheetViews>
  <sheetFormatPr defaultColWidth="9.140625" defaultRowHeight="12.75"/>
  <cols>
    <col min="1" max="1" width="65.57421875" style="28" customWidth="1"/>
    <col min="2" max="2" width="14.00390625" style="49" customWidth="1"/>
    <col min="3" max="3" width="15.7109375" style="50" customWidth="1"/>
    <col min="4" max="4" width="18.7109375" style="50" customWidth="1"/>
    <col min="5" max="5" width="16.00390625" style="50" customWidth="1"/>
    <col min="6" max="6" width="23.00390625" style="50" customWidth="1"/>
    <col min="7" max="7" width="13.28125" style="27" bestFit="1" customWidth="1"/>
    <col min="8" max="8" width="16.140625" style="27" customWidth="1"/>
    <col min="9" max="9" width="12.7109375" style="28" customWidth="1"/>
    <col min="10" max="10" width="15.57421875" style="28" customWidth="1"/>
    <col min="11" max="16384" width="9.140625" style="28" customWidth="1"/>
  </cols>
  <sheetData>
    <row r="2" spans="1:6" ht="18.75">
      <c r="A2" s="77" t="s">
        <v>16</v>
      </c>
      <c r="B2" s="77"/>
      <c r="C2" s="77"/>
      <c r="D2" s="77"/>
      <c r="E2" s="77"/>
      <c r="F2" s="77"/>
    </row>
    <row r="3" spans="1:6" ht="18.75">
      <c r="A3" s="78" t="str">
        <f>'Ф1'!A3</f>
        <v>Акционерное общество "Инвестиционный Дом "Астана-Инвест"</v>
      </c>
      <c r="B3" s="78"/>
      <c r="C3" s="78"/>
      <c r="D3" s="78"/>
      <c r="E3" s="78"/>
      <c r="F3" s="78"/>
    </row>
    <row r="4" spans="1:6" ht="18.75">
      <c r="A4" s="77"/>
      <c r="B4" s="77"/>
      <c r="C4" s="77"/>
      <c r="D4" s="77"/>
      <c r="E4" s="77"/>
      <c r="F4" s="77"/>
    </row>
    <row r="5" spans="1:6" ht="18.75">
      <c r="A5" s="77" t="str">
        <f>'Ф1'!A4</f>
        <v>      по состоянию на "01"октября 2017 года</v>
      </c>
      <c r="B5" s="77"/>
      <c r="C5" s="77"/>
      <c r="D5" s="77"/>
      <c r="E5" s="77"/>
      <c r="F5" s="77"/>
    </row>
    <row r="6" spans="1:6" ht="12.75">
      <c r="A6" s="29"/>
      <c r="B6" s="30"/>
      <c r="C6" s="31"/>
      <c r="D6" s="31"/>
      <c r="E6" s="31"/>
      <c r="F6" s="31"/>
    </row>
    <row r="7" spans="1:6" ht="15.75">
      <c r="A7" s="75" t="s">
        <v>29</v>
      </c>
      <c r="B7" s="76"/>
      <c r="C7" s="76"/>
      <c r="D7" s="76"/>
      <c r="E7" s="76"/>
      <c r="F7" s="76"/>
    </row>
    <row r="8" spans="1:6" ht="110.25">
      <c r="A8" s="32" t="s">
        <v>24</v>
      </c>
      <c r="B8" s="32" t="s">
        <v>1</v>
      </c>
      <c r="C8" s="32" t="s">
        <v>31</v>
      </c>
      <c r="D8" s="32" t="s">
        <v>26</v>
      </c>
      <c r="E8" s="32" t="s">
        <v>30</v>
      </c>
      <c r="F8" s="32" t="s">
        <v>25</v>
      </c>
    </row>
    <row r="9" spans="1:6" ht="15.75">
      <c r="A9" s="62">
        <v>1</v>
      </c>
      <c r="B9" s="62">
        <v>2</v>
      </c>
      <c r="C9" s="25">
        <v>3</v>
      </c>
      <c r="D9" s="25">
        <v>4</v>
      </c>
      <c r="E9" s="25"/>
      <c r="F9" s="25">
        <v>6</v>
      </c>
    </row>
    <row r="10" spans="1:8" ht="15.75">
      <c r="A10" s="63" t="s">
        <v>202</v>
      </c>
      <c r="B10" s="33" t="s">
        <v>99</v>
      </c>
      <c r="C10" s="26">
        <f>C13+C14+C12+C24</f>
        <v>7614</v>
      </c>
      <c r="D10" s="26">
        <f>D13+D14+D12+D24</f>
        <v>93517</v>
      </c>
      <c r="E10" s="26">
        <f>E13+E14+E12+E24</f>
        <v>12828</v>
      </c>
      <c r="F10" s="26">
        <f>F13+F14+F12+F24</f>
        <v>119149</v>
      </c>
      <c r="G10" s="34"/>
      <c r="H10" s="34"/>
    </row>
    <row r="11" spans="1:8" ht="15.75">
      <c r="A11" s="63" t="s">
        <v>203</v>
      </c>
      <c r="B11" s="33" t="s">
        <v>74</v>
      </c>
      <c r="C11" s="25"/>
      <c r="D11" s="25"/>
      <c r="E11" s="25"/>
      <c r="F11" s="25">
        <v>0</v>
      </c>
      <c r="G11" s="34"/>
      <c r="H11" s="7"/>
    </row>
    <row r="12" spans="1:8" ht="15.75">
      <c r="A12" s="63" t="s">
        <v>204</v>
      </c>
      <c r="B12" s="33" t="s">
        <v>100</v>
      </c>
      <c r="C12" s="25"/>
      <c r="D12" s="25"/>
      <c r="E12" s="25"/>
      <c r="F12" s="25">
        <v>0</v>
      </c>
      <c r="G12" s="34"/>
      <c r="H12" s="7"/>
    </row>
    <row r="13" spans="1:8" ht="15.75">
      <c r="A13" s="63" t="s">
        <v>205</v>
      </c>
      <c r="B13" s="33" t="s">
        <v>101</v>
      </c>
      <c r="C13" s="25"/>
      <c r="D13" s="25">
        <v>947</v>
      </c>
      <c r="E13" s="25">
        <v>4466</v>
      </c>
      <c r="F13" s="25">
        <v>35624</v>
      </c>
      <c r="G13" s="34"/>
      <c r="H13" s="7"/>
    </row>
    <row r="14" spans="1:8" ht="15.75">
      <c r="A14" s="63" t="s">
        <v>206</v>
      </c>
      <c r="B14" s="33" t="s">
        <v>283</v>
      </c>
      <c r="C14" s="25">
        <v>7398</v>
      </c>
      <c r="D14" s="25">
        <v>90942</v>
      </c>
      <c r="E14" s="25">
        <v>8000</v>
      </c>
      <c r="F14" s="25">
        <v>69808</v>
      </c>
      <c r="G14" s="34"/>
      <c r="H14" s="7"/>
    </row>
    <row r="15" spans="1:8" ht="15.75">
      <c r="A15" s="63" t="s">
        <v>203</v>
      </c>
      <c r="B15" s="33" t="s">
        <v>74</v>
      </c>
      <c r="C15" s="25"/>
      <c r="D15" s="25"/>
      <c r="E15" s="25"/>
      <c r="F15" s="25">
        <v>0</v>
      </c>
      <c r="G15" s="34"/>
      <c r="H15" s="7"/>
    </row>
    <row r="16" spans="1:8" ht="31.5">
      <c r="A16" s="63" t="s">
        <v>207</v>
      </c>
      <c r="B16" s="33" t="s">
        <v>284</v>
      </c>
      <c r="C16" s="25"/>
      <c r="D16" s="25"/>
      <c r="E16" s="25"/>
      <c r="F16" s="25">
        <v>0</v>
      </c>
      <c r="G16" s="34"/>
      <c r="H16" s="7"/>
    </row>
    <row r="17" spans="1:10" ht="31.5">
      <c r="A17" s="63" t="s">
        <v>208</v>
      </c>
      <c r="B17" s="33" t="s">
        <v>285</v>
      </c>
      <c r="C17" s="25"/>
      <c r="D17" s="25"/>
      <c r="E17" s="25"/>
      <c r="F17" s="25">
        <v>0</v>
      </c>
      <c r="G17" s="34"/>
      <c r="H17" s="7"/>
      <c r="I17" s="36"/>
      <c r="J17" s="36"/>
    </row>
    <row r="18" spans="1:10" ht="31.5">
      <c r="A18" s="63" t="s">
        <v>209</v>
      </c>
      <c r="B18" s="33" t="s">
        <v>286</v>
      </c>
      <c r="C18" s="25"/>
      <c r="D18" s="25"/>
      <c r="E18" s="25"/>
      <c r="F18" s="25">
        <v>0</v>
      </c>
      <c r="G18" s="34"/>
      <c r="H18" s="7"/>
      <c r="I18" s="36"/>
      <c r="J18" s="36"/>
    </row>
    <row r="19" spans="1:10" ht="47.25">
      <c r="A19" s="63" t="s">
        <v>210</v>
      </c>
      <c r="B19" s="33" t="s">
        <v>287</v>
      </c>
      <c r="C19" s="25">
        <v>7398</v>
      </c>
      <c r="D19" s="25">
        <v>90942</v>
      </c>
      <c r="E19" s="25">
        <v>8000</v>
      </c>
      <c r="F19" s="25">
        <v>69808</v>
      </c>
      <c r="G19" s="34"/>
      <c r="H19" s="34"/>
      <c r="I19" s="36"/>
      <c r="J19" s="36"/>
    </row>
    <row r="20" spans="1:10" ht="63">
      <c r="A20" s="63" t="s">
        <v>211</v>
      </c>
      <c r="B20" s="33" t="s">
        <v>288</v>
      </c>
      <c r="C20" s="25">
        <v>3280</v>
      </c>
      <c r="D20" s="25">
        <v>57595</v>
      </c>
      <c r="E20" s="25">
        <v>4915</v>
      </c>
      <c r="F20" s="25">
        <v>16103</v>
      </c>
      <c r="G20" s="34"/>
      <c r="H20" s="7"/>
      <c r="I20" s="36"/>
      <c r="J20" s="36"/>
    </row>
    <row r="21" spans="1:10" ht="31.5">
      <c r="A21" s="63" t="s">
        <v>212</v>
      </c>
      <c r="B21" s="33" t="s">
        <v>289</v>
      </c>
      <c r="C21" s="25">
        <v>77</v>
      </c>
      <c r="D21" s="25">
        <v>704</v>
      </c>
      <c r="E21" s="25">
        <v>22</v>
      </c>
      <c r="F21" s="25">
        <v>5972</v>
      </c>
      <c r="G21" s="34"/>
      <c r="H21" s="7"/>
      <c r="I21" s="36"/>
      <c r="J21" s="36"/>
    </row>
    <row r="22" spans="1:10" ht="31.5">
      <c r="A22" s="63" t="s">
        <v>213</v>
      </c>
      <c r="B22" s="33" t="s">
        <v>290</v>
      </c>
      <c r="C22" s="25"/>
      <c r="D22" s="25"/>
      <c r="E22" s="25"/>
      <c r="F22" s="25"/>
      <c r="G22" s="34"/>
      <c r="H22" s="7"/>
      <c r="I22" s="36"/>
      <c r="J22" s="36"/>
    </row>
    <row r="23" spans="1:10" ht="31.5">
      <c r="A23" s="63" t="s">
        <v>214</v>
      </c>
      <c r="B23" s="33" t="s">
        <v>291</v>
      </c>
      <c r="C23" s="26"/>
      <c r="D23" s="26"/>
      <c r="E23" s="26"/>
      <c r="F23" s="25">
        <v>0</v>
      </c>
      <c r="G23" s="34"/>
      <c r="H23" s="34"/>
      <c r="I23" s="36"/>
      <c r="J23" s="36"/>
    </row>
    <row r="24" spans="1:8" ht="15.75">
      <c r="A24" s="63" t="s">
        <v>215</v>
      </c>
      <c r="B24" s="33" t="s">
        <v>292</v>
      </c>
      <c r="C24" s="25">
        <v>216</v>
      </c>
      <c r="D24" s="25">
        <v>1628</v>
      </c>
      <c r="E24" s="25">
        <v>362</v>
      </c>
      <c r="F24" s="25">
        <v>13717</v>
      </c>
      <c r="G24" s="34"/>
      <c r="H24" s="7"/>
    </row>
    <row r="25" spans="1:8" ht="15.75">
      <c r="A25" s="63" t="s">
        <v>216</v>
      </c>
      <c r="B25" s="33" t="s">
        <v>293</v>
      </c>
      <c r="C25" s="25"/>
      <c r="D25" s="25"/>
      <c r="E25" s="25"/>
      <c r="F25" s="25">
        <v>0</v>
      </c>
      <c r="G25" s="34"/>
      <c r="H25" s="7"/>
    </row>
    <row r="26" spans="1:8" ht="15.75">
      <c r="A26" s="63" t="s">
        <v>217</v>
      </c>
      <c r="B26" s="33" t="s">
        <v>98</v>
      </c>
      <c r="C26" s="26">
        <f>SUM(C32:C37)</f>
        <v>1653</v>
      </c>
      <c r="D26" s="26">
        <f>SUM(D32:D37)</f>
        <v>14339</v>
      </c>
      <c r="E26" s="26">
        <f>SUM(E30:E39)</f>
        <v>921</v>
      </c>
      <c r="F26" s="26">
        <f>SUM(F30:F39)</f>
        <v>10511</v>
      </c>
      <c r="G26" s="34"/>
      <c r="H26" s="7"/>
    </row>
    <row r="27" spans="1:8" ht="15.75">
      <c r="A27" s="63" t="s">
        <v>4</v>
      </c>
      <c r="B27" s="33" t="s">
        <v>74</v>
      </c>
      <c r="C27" s="25"/>
      <c r="D27" s="25"/>
      <c r="E27" s="25"/>
      <c r="F27" s="25">
        <v>0</v>
      </c>
      <c r="G27" s="34"/>
      <c r="H27" s="7"/>
    </row>
    <row r="28" spans="1:8" ht="15.75">
      <c r="A28" s="63" t="s">
        <v>218</v>
      </c>
      <c r="B28" s="33" t="s">
        <v>294</v>
      </c>
      <c r="C28" s="25"/>
      <c r="D28" s="25"/>
      <c r="E28" s="25"/>
      <c r="F28" s="25">
        <v>0</v>
      </c>
      <c r="G28" s="34"/>
      <c r="H28" s="7"/>
    </row>
    <row r="29" spans="1:8" ht="15.75">
      <c r="A29" s="63" t="s">
        <v>4</v>
      </c>
      <c r="B29" s="37" t="s">
        <v>74</v>
      </c>
      <c r="C29" s="25"/>
      <c r="D29" s="25"/>
      <c r="E29" s="25"/>
      <c r="F29" s="25">
        <v>0</v>
      </c>
      <c r="G29" s="34"/>
      <c r="H29" s="7"/>
    </row>
    <row r="30" spans="1:8" ht="15.75">
      <c r="A30" s="63" t="s">
        <v>219</v>
      </c>
      <c r="B30" s="38" t="s">
        <v>295</v>
      </c>
      <c r="C30" s="25"/>
      <c r="D30" s="25"/>
      <c r="E30" s="25"/>
      <c r="F30" s="25">
        <v>0</v>
      </c>
      <c r="G30" s="34"/>
      <c r="H30" s="7"/>
    </row>
    <row r="31" spans="1:8" ht="15.75">
      <c r="A31" s="63" t="s">
        <v>220</v>
      </c>
      <c r="B31" s="38" t="s">
        <v>296</v>
      </c>
      <c r="C31" s="26"/>
      <c r="D31" s="26"/>
      <c r="E31" s="26"/>
      <c r="F31" s="26">
        <v>0</v>
      </c>
      <c r="G31" s="34"/>
      <c r="H31" s="34"/>
    </row>
    <row r="32" spans="1:8" ht="15.75">
      <c r="A32" s="63" t="s">
        <v>221</v>
      </c>
      <c r="B32" s="38" t="s">
        <v>297</v>
      </c>
      <c r="C32" s="25"/>
      <c r="D32" s="25"/>
      <c r="E32" s="25">
        <v>0</v>
      </c>
      <c r="F32" s="25">
        <v>168</v>
      </c>
      <c r="G32" s="34"/>
      <c r="H32" s="7"/>
    </row>
    <row r="33" spans="1:8" ht="15.75">
      <c r="A33" s="63" t="s">
        <v>222</v>
      </c>
      <c r="B33" s="38" t="s">
        <v>298</v>
      </c>
      <c r="C33" s="25"/>
      <c r="D33" s="25">
        <v>4027</v>
      </c>
      <c r="E33" s="25">
        <v>500</v>
      </c>
      <c r="F33" s="25">
        <v>500</v>
      </c>
      <c r="G33" s="34"/>
      <c r="H33" s="7"/>
    </row>
    <row r="34" spans="1:8" ht="15.75">
      <c r="A34" s="63" t="s">
        <v>223</v>
      </c>
      <c r="B34" s="38" t="s">
        <v>299</v>
      </c>
      <c r="C34" s="25">
        <v>100</v>
      </c>
      <c r="D34" s="25">
        <v>900</v>
      </c>
      <c r="E34" s="25">
        <v>100</v>
      </c>
      <c r="F34" s="25">
        <v>900</v>
      </c>
      <c r="G34" s="34"/>
      <c r="H34" s="7"/>
    </row>
    <row r="35" spans="1:8" ht="15.75">
      <c r="A35" s="63" t="s">
        <v>224</v>
      </c>
      <c r="B35" s="38" t="s">
        <v>300</v>
      </c>
      <c r="C35" s="25">
        <v>1055</v>
      </c>
      <c r="D35" s="25">
        <v>5722</v>
      </c>
      <c r="E35" s="25">
        <v>106</v>
      </c>
      <c r="F35" s="25">
        <v>7007</v>
      </c>
      <c r="G35" s="34"/>
      <c r="H35" s="34"/>
    </row>
    <row r="36" spans="1:8" ht="15.75">
      <c r="A36" s="63" t="s">
        <v>225</v>
      </c>
      <c r="B36" s="38" t="s">
        <v>301</v>
      </c>
      <c r="C36" s="25"/>
      <c r="D36" s="25"/>
      <c r="E36" s="25"/>
      <c r="F36" s="25">
        <v>0</v>
      </c>
      <c r="G36" s="34"/>
      <c r="H36" s="34"/>
    </row>
    <row r="37" spans="1:8" ht="15.75">
      <c r="A37" s="63" t="s">
        <v>226</v>
      </c>
      <c r="B37" s="38" t="s">
        <v>302</v>
      </c>
      <c r="C37" s="25">
        <v>498</v>
      </c>
      <c r="D37" s="25">
        <v>3690</v>
      </c>
      <c r="E37" s="25">
        <v>215</v>
      </c>
      <c r="F37" s="25">
        <v>1936</v>
      </c>
      <c r="G37" s="34"/>
      <c r="H37" s="34"/>
    </row>
    <row r="38" spans="1:8" ht="15.75">
      <c r="A38" s="63" t="s">
        <v>227</v>
      </c>
      <c r="B38" s="38" t="s">
        <v>303</v>
      </c>
      <c r="C38" s="26"/>
      <c r="D38" s="26"/>
      <c r="E38" s="26"/>
      <c r="F38" s="25">
        <v>0</v>
      </c>
      <c r="G38" s="34"/>
      <c r="H38" s="34"/>
    </row>
    <row r="39" spans="1:8" ht="15.75">
      <c r="A39" s="63" t="s">
        <v>67</v>
      </c>
      <c r="B39" s="38" t="s">
        <v>304</v>
      </c>
      <c r="C39" s="26"/>
      <c r="D39" s="26"/>
      <c r="E39" s="26"/>
      <c r="F39" s="26">
        <v>0</v>
      </c>
      <c r="G39" s="34"/>
      <c r="H39" s="34"/>
    </row>
    <row r="40" spans="1:8" ht="15.75">
      <c r="A40" s="63" t="s">
        <v>228</v>
      </c>
      <c r="B40" s="38" t="s">
        <v>102</v>
      </c>
      <c r="C40" s="25">
        <v>21</v>
      </c>
      <c r="D40" s="25">
        <v>42095</v>
      </c>
      <c r="E40" s="25">
        <v>21874</v>
      </c>
      <c r="F40" s="25">
        <v>123206</v>
      </c>
      <c r="G40" s="34"/>
      <c r="H40" s="34"/>
    </row>
    <row r="41" spans="1:8" ht="47.25">
      <c r="A41" s="63" t="s">
        <v>229</v>
      </c>
      <c r="B41" s="38" t="s">
        <v>104</v>
      </c>
      <c r="C41" s="25">
        <v>1656</v>
      </c>
      <c r="D41" s="25">
        <v>86845</v>
      </c>
      <c r="E41" s="25">
        <v>157350</v>
      </c>
      <c r="F41" s="25">
        <v>641548</v>
      </c>
      <c r="G41" s="34"/>
      <c r="H41" s="7"/>
    </row>
    <row r="42" spans="1:8" ht="15.75">
      <c r="A42" s="63" t="s">
        <v>230</v>
      </c>
      <c r="B42" s="38" t="s">
        <v>106</v>
      </c>
      <c r="C42" s="25">
        <v>0</v>
      </c>
      <c r="D42" s="25">
        <v>8</v>
      </c>
      <c r="E42" s="25">
        <v>0</v>
      </c>
      <c r="F42" s="25">
        <v>70</v>
      </c>
      <c r="G42" s="34"/>
      <c r="H42" s="34"/>
    </row>
    <row r="43" spans="1:8" ht="15.75">
      <c r="A43" s="63" t="s">
        <v>231</v>
      </c>
      <c r="B43" s="38" t="s">
        <v>108</v>
      </c>
      <c r="C43" s="25">
        <v>35901</v>
      </c>
      <c r="D43" s="25">
        <v>543102</v>
      </c>
      <c r="E43" s="25">
        <v>77143</v>
      </c>
      <c r="F43" s="25">
        <v>716357</v>
      </c>
      <c r="G43" s="34"/>
      <c r="H43" s="7"/>
    </row>
    <row r="44" spans="1:8" ht="15.75">
      <c r="A44" s="63" t="s">
        <v>232</v>
      </c>
      <c r="B44" s="38" t="s">
        <v>110</v>
      </c>
      <c r="C44" s="25"/>
      <c r="D44" s="25"/>
      <c r="E44" s="25"/>
      <c r="F44" s="25">
        <v>0</v>
      </c>
      <c r="G44" s="34"/>
      <c r="H44" s="7"/>
    </row>
    <row r="45" spans="1:8" ht="15.75">
      <c r="A45" s="63" t="s">
        <v>233</v>
      </c>
      <c r="B45" s="38" t="s">
        <v>112</v>
      </c>
      <c r="C45" s="25"/>
      <c r="D45" s="25">
        <v>5215</v>
      </c>
      <c r="E45" s="25">
        <v>0</v>
      </c>
      <c r="F45" s="25">
        <v>2797</v>
      </c>
      <c r="G45" s="34"/>
      <c r="H45" s="7"/>
    </row>
    <row r="46" spans="1:8" ht="31.5">
      <c r="A46" s="63" t="s">
        <v>234</v>
      </c>
      <c r="B46" s="38" t="s">
        <v>113</v>
      </c>
      <c r="C46" s="25"/>
      <c r="D46" s="25"/>
      <c r="E46" s="25"/>
      <c r="F46" s="25">
        <v>0</v>
      </c>
      <c r="G46" s="34"/>
      <c r="H46" s="7"/>
    </row>
    <row r="47" spans="1:8" ht="31.5">
      <c r="A47" s="63" t="s">
        <v>235</v>
      </c>
      <c r="B47" s="38" t="s">
        <v>114</v>
      </c>
      <c r="C47" s="25">
        <f>C51</f>
        <v>3277</v>
      </c>
      <c r="D47" s="25">
        <f>D51</f>
        <v>279818</v>
      </c>
      <c r="E47" s="25">
        <f>E51</f>
        <v>362408</v>
      </c>
      <c r="F47" s="25">
        <f>F51</f>
        <v>1091649</v>
      </c>
      <c r="G47" s="34"/>
      <c r="H47" s="7"/>
    </row>
    <row r="48" spans="1:8" ht="15.75">
      <c r="A48" s="63" t="s">
        <v>4</v>
      </c>
      <c r="B48" s="38" t="s">
        <v>74</v>
      </c>
      <c r="C48" s="25"/>
      <c r="D48" s="25"/>
      <c r="E48" s="25"/>
      <c r="F48" s="25">
        <v>0</v>
      </c>
      <c r="G48" s="34"/>
      <c r="H48" s="7"/>
    </row>
    <row r="49" spans="1:8" ht="15.75">
      <c r="A49" s="63" t="s">
        <v>236</v>
      </c>
      <c r="B49" s="38" t="s">
        <v>305</v>
      </c>
      <c r="C49" s="25"/>
      <c r="D49" s="25"/>
      <c r="E49" s="25"/>
      <c r="F49" s="25">
        <v>0</v>
      </c>
      <c r="G49" s="34"/>
      <c r="H49" s="7"/>
    </row>
    <row r="50" spans="1:9" ht="15.75">
      <c r="A50" s="63" t="s">
        <v>237</v>
      </c>
      <c r="B50" s="39" t="s">
        <v>306</v>
      </c>
      <c r="C50" s="26"/>
      <c r="D50" s="26"/>
      <c r="E50" s="26"/>
      <c r="F50" s="25">
        <v>0</v>
      </c>
      <c r="G50" s="34"/>
      <c r="H50" s="34"/>
      <c r="I50" s="28">
        <f>90-37</f>
        <v>53</v>
      </c>
    </row>
    <row r="51" spans="1:8" ht="15.75">
      <c r="A51" s="63" t="s">
        <v>238</v>
      </c>
      <c r="B51" s="38" t="s">
        <v>307</v>
      </c>
      <c r="C51" s="25">
        <v>3277</v>
      </c>
      <c r="D51" s="25">
        <v>279818</v>
      </c>
      <c r="E51" s="25">
        <v>362408</v>
      </c>
      <c r="F51" s="25">
        <v>1091649</v>
      </c>
      <c r="G51" s="34"/>
      <c r="H51" s="7"/>
    </row>
    <row r="52" spans="1:8" ht="15.75">
      <c r="A52" s="63" t="s">
        <v>239</v>
      </c>
      <c r="B52" s="38" t="s">
        <v>308</v>
      </c>
      <c r="C52" s="25"/>
      <c r="D52" s="25"/>
      <c r="E52" s="25"/>
      <c r="F52" s="25">
        <v>0</v>
      </c>
      <c r="G52" s="34"/>
      <c r="H52" s="7"/>
    </row>
    <row r="53" spans="1:8" ht="47.25">
      <c r="A53" s="63" t="s">
        <v>240</v>
      </c>
      <c r="B53" s="38" t="s">
        <v>115</v>
      </c>
      <c r="C53" s="25"/>
      <c r="D53" s="25">
        <v>3207</v>
      </c>
      <c r="E53" s="25"/>
      <c r="F53" s="25">
        <v>4637</v>
      </c>
      <c r="G53" s="34"/>
      <c r="H53" s="7"/>
    </row>
    <row r="54" spans="1:8" ht="15.75">
      <c r="A54" s="63" t="s">
        <v>241</v>
      </c>
      <c r="B54" s="38" t="s">
        <v>116</v>
      </c>
      <c r="C54" s="25">
        <v>99</v>
      </c>
      <c r="D54" s="25">
        <v>522</v>
      </c>
      <c r="E54" s="25">
        <v>2</v>
      </c>
      <c r="F54" s="25">
        <v>169</v>
      </c>
      <c r="G54" s="34"/>
      <c r="H54" s="34"/>
    </row>
    <row r="55" spans="1:8" ht="15.75">
      <c r="A55" s="40" t="s">
        <v>242</v>
      </c>
      <c r="B55" s="38" t="s">
        <v>117</v>
      </c>
      <c r="C55" s="26">
        <f>C10+C26+C40+C41+C42+C43+C44+C45+C46+C47+C53+C54</f>
        <v>50221</v>
      </c>
      <c r="D55" s="26">
        <f>D10+D26+D40+D41+D42+D43+D44+D45+D46+D47+D53+D54</f>
        <v>1068668</v>
      </c>
      <c r="E55" s="26">
        <f>E10+E26+E40+E41+E42+E43+E44+E45+E46+E47+E53+E54</f>
        <v>632526</v>
      </c>
      <c r="F55" s="26">
        <f>F10+F26+F40+F41+F42+F43+F44+F45+F46+F47+F53+F54</f>
        <v>2710093</v>
      </c>
      <c r="G55" s="34"/>
      <c r="H55" s="7"/>
    </row>
    <row r="56" spans="1:8" ht="15.75">
      <c r="A56" s="63" t="s">
        <v>74</v>
      </c>
      <c r="B56" s="38" t="s">
        <v>74</v>
      </c>
      <c r="C56" s="25"/>
      <c r="D56" s="25"/>
      <c r="E56" s="25"/>
      <c r="F56" s="25">
        <v>0</v>
      </c>
      <c r="G56" s="34"/>
      <c r="H56" s="7"/>
    </row>
    <row r="57" spans="1:8" ht="15.75">
      <c r="A57" s="63" t="s">
        <v>243</v>
      </c>
      <c r="B57" s="38" t="s">
        <v>118</v>
      </c>
      <c r="C57" s="26"/>
      <c r="D57" s="26"/>
      <c r="E57" s="26">
        <v>0</v>
      </c>
      <c r="F57" s="26">
        <v>88</v>
      </c>
      <c r="G57" s="34"/>
      <c r="H57" s="7"/>
    </row>
    <row r="58" spans="1:8" ht="15.75">
      <c r="A58" s="63" t="s">
        <v>203</v>
      </c>
      <c r="B58" s="38" t="s">
        <v>74</v>
      </c>
      <c r="C58" s="25"/>
      <c r="D58" s="25"/>
      <c r="E58" s="25"/>
      <c r="F58" s="25">
        <v>0</v>
      </c>
      <c r="G58" s="34"/>
      <c r="H58" s="7"/>
    </row>
    <row r="59" spans="1:8" ht="15.75">
      <c r="A59" s="63" t="s">
        <v>244</v>
      </c>
      <c r="B59" s="38" t="s">
        <v>309</v>
      </c>
      <c r="C59" s="25"/>
      <c r="D59" s="25"/>
      <c r="E59" s="25"/>
      <c r="F59" s="25">
        <v>0</v>
      </c>
      <c r="G59" s="34"/>
      <c r="H59" s="7"/>
    </row>
    <row r="60" spans="1:8" ht="15.75">
      <c r="A60" s="63" t="s">
        <v>245</v>
      </c>
      <c r="B60" s="38" t="s">
        <v>310</v>
      </c>
      <c r="C60" s="25"/>
      <c r="D60" s="25"/>
      <c r="E60" s="25"/>
      <c r="F60" s="25">
        <v>0</v>
      </c>
      <c r="G60" s="34"/>
      <c r="H60" s="7"/>
    </row>
    <row r="61" spans="1:8" ht="15.75">
      <c r="A61" s="63" t="s">
        <v>246</v>
      </c>
      <c r="B61" s="38" t="s">
        <v>311</v>
      </c>
      <c r="C61" s="26"/>
      <c r="D61" s="26"/>
      <c r="E61" s="26"/>
      <c r="F61" s="26">
        <v>0</v>
      </c>
      <c r="G61" s="34"/>
      <c r="H61" s="34"/>
    </row>
    <row r="62" spans="1:8" ht="15.75">
      <c r="A62" s="63" t="s">
        <v>247</v>
      </c>
      <c r="B62" s="38" t="s">
        <v>312</v>
      </c>
      <c r="C62" s="41"/>
      <c r="D62" s="41"/>
      <c r="E62" s="41"/>
      <c r="F62" s="25">
        <v>88</v>
      </c>
      <c r="G62" s="34"/>
      <c r="H62" s="42"/>
    </row>
    <row r="63" spans="1:8" ht="15.75">
      <c r="A63" s="63" t="s">
        <v>248</v>
      </c>
      <c r="B63" s="38" t="s">
        <v>119</v>
      </c>
      <c r="C63" s="43">
        <f>C66+C67+C70+C68+C69</f>
        <v>750</v>
      </c>
      <c r="D63" s="43">
        <f>D66+D67+D70+D68+D69</f>
        <v>8175</v>
      </c>
      <c r="E63" s="43">
        <f>E66+E67+E70+E69+E68</f>
        <v>388</v>
      </c>
      <c r="F63" s="43">
        <f>F66+F67+F70+F69+F68</f>
        <v>3137</v>
      </c>
      <c r="G63" s="34"/>
      <c r="H63" s="44"/>
    </row>
    <row r="64" spans="1:8" ht="15.75">
      <c r="A64" s="63" t="s">
        <v>4</v>
      </c>
      <c r="B64" s="38" t="s">
        <v>74</v>
      </c>
      <c r="C64" s="41"/>
      <c r="D64" s="41"/>
      <c r="E64" s="41"/>
      <c r="F64" s="25">
        <v>0</v>
      </c>
      <c r="G64" s="34"/>
      <c r="H64" s="44"/>
    </row>
    <row r="65" spans="1:8" ht="15.75">
      <c r="A65" s="63" t="s">
        <v>249</v>
      </c>
      <c r="B65" s="38" t="s">
        <v>120</v>
      </c>
      <c r="C65" s="41"/>
      <c r="D65" s="41"/>
      <c r="E65" s="41"/>
      <c r="F65" s="25">
        <v>0</v>
      </c>
      <c r="G65" s="34"/>
      <c r="H65" s="44"/>
    </row>
    <row r="66" spans="1:8" ht="15.75">
      <c r="A66" s="63" t="s">
        <v>250</v>
      </c>
      <c r="B66" s="38" t="s">
        <v>123</v>
      </c>
      <c r="C66" s="41">
        <v>208</v>
      </c>
      <c r="D66" s="41">
        <v>916</v>
      </c>
      <c r="E66" s="41">
        <v>28</v>
      </c>
      <c r="F66" s="25">
        <v>341</v>
      </c>
      <c r="G66" s="34"/>
      <c r="H66" s="44"/>
    </row>
    <row r="67" spans="1:8" ht="15.75">
      <c r="A67" s="63" t="s">
        <v>251</v>
      </c>
      <c r="B67" s="38" t="s">
        <v>124</v>
      </c>
      <c r="C67" s="64">
        <v>2</v>
      </c>
      <c r="D67" s="64">
        <v>3309</v>
      </c>
      <c r="E67" s="41">
        <v>5</v>
      </c>
      <c r="F67" s="25">
        <v>272</v>
      </c>
      <c r="G67" s="34"/>
      <c r="H67" s="44"/>
    </row>
    <row r="68" spans="1:8" ht="15.75">
      <c r="A68" s="63" t="s">
        <v>252</v>
      </c>
      <c r="B68" s="38" t="s">
        <v>125</v>
      </c>
      <c r="C68" s="65">
        <v>98</v>
      </c>
      <c r="D68" s="65">
        <v>218</v>
      </c>
      <c r="E68" s="41">
        <v>36</v>
      </c>
      <c r="F68" s="25">
        <v>108</v>
      </c>
      <c r="G68" s="34"/>
      <c r="H68" s="44"/>
    </row>
    <row r="69" spans="1:8" ht="15.75">
      <c r="A69" s="63" t="s">
        <v>253</v>
      </c>
      <c r="B69" s="38" t="s">
        <v>126</v>
      </c>
      <c r="C69" s="66"/>
      <c r="D69" s="66">
        <v>159</v>
      </c>
      <c r="E69" s="25">
        <v>88</v>
      </c>
      <c r="F69" s="25">
        <v>410</v>
      </c>
      <c r="G69" s="34"/>
      <c r="H69" s="34"/>
    </row>
    <row r="70" spans="1:8" ht="15.75">
      <c r="A70" s="63" t="s">
        <v>254</v>
      </c>
      <c r="B70" s="38" t="s">
        <v>127</v>
      </c>
      <c r="C70" s="64">
        <v>442</v>
      </c>
      <c r="D70" s="64">
        <v>3573</v>
      </c>
      <c r="E70" s="41">
        <v>231</v>
      </c>
      <c r="F70" s="41">
        <v>2006</v>
      </c>
      <c r="G70" s="34"/>
      <c r="H70" s="45"/>
    </row>
    <row r="71" spans="1:8" ht="31.5">
      <c r="A71" s="63" t="s">
        <v>255</v>
      </c>
      <c r="B71" s="38" t="s">
        <v>131</v>
      </c>
      <c r="C71" s="66">
        <f>C73</f>
        <v>17</v>
      </c>
      <c r="D71" s="66">
        <f>D73+D74+D75+D76+D77</f>
        <v>247</v>
      </c>
      <c r="E71" s="25">
        <f>E73+E74+E75+E76+E77</f>
        <v>668</v>
      </c>
      <c r="F71" s="25">
        <v>2923</v>
      </c>
      <c r="G71" s="34"/>
      <c r="H71" s="34"/>
    </row>
    <row r="72" spans="1:8" ht="15.75">
      <c r="A72" s="63" t="s">
        <v>4</v>
      </c>
      <c r="B72" s="39" t="s">
        <v>74</v>
      </c>
      <c r="C72" s="67"/>
      <c r="D72" s="67"/>
      <c r="E72" s="26"/>
      <c r="F72" s="26">
        <v>0</v>
      </c>
      <c r="G72" s="34"/>
      <c r="H72" s="34"/>
    </row>
    <row r="73" spans="1:8" ht="15.75">
      <c r="A73" s="63" t="s">
        <v>256</v>
      </c>
      <c r="B73" s="38" t="s">
        <v>132</v>
      </c>
      <c r="C73" s="66">
        <v>17</v>
      </c>
      <c r="D73" s="66">
        <v>247</v>
      </c>
      <c r="E73" s="66">
        <v>668</v>
      </c>
      <c r="F73" s="25">
        <v>2923</v>
      </c>
      <c r="G73" s="34"/>
      <c r="H73" s="45"/>
    </row>
    <row r="74" spans="1:8" ht="15.75">
      <c r="A74" s="63" t="s">
        <v>257</v>
      </c>
      <c r="B74" s="38" t="s">
        <v>133</v>
      </c>
      <c r="C74" s="67"/>
      <c r="D74" s="67"/>
      <c r="E74" s="26"/>
      <c r="F74" s="26">
        <v>0</v>
      </c>
      <c r="G74" s="34"/>
      <c r="H74" s="34"/>
    </row>
    <row r="75" spans="1:8" ht="15.75">
      <c r="A75" s="63" t="s">
        <v>258</v>
      </c>
      <c r="B75" s="38" t="s">
        <v>134</v>
      </c>
      <c r="C75" s="66"/>
      <c r="D75" s="66"/>
      <c r="E75" s="46"/>
      <c r="F75" s="25">
        <v>0</v>
      </c>
      <c r="G75" s="34"/>
      <c r="H75" s="45"/>
    </row>
    <row r="76" spans="1:8" ht="15.75">
      <c r="A76" s="63" t="s">
        <v>259</v>
      </c>
      <c r="B76" s="38" t="s">
        <v>135</v>
      </c>
      <c r="C76" s="65"/>
      <c r="D76" s="65"/>
      <c r="E76" s="25"/>
      <c r="F76" s="25">
        <v>0</v>
      </c>
      <c r="G76" s="34"/>
      <c r="H76" s="7"/>
    </row>
    <row r="77" spans="1:8" ht="15.75">
      <c r="A77" s="63" t="s">
        <v>260</v>
      </c>
      <c r="B77" s="38" t="s">
        <v>313</v>
      </c>
      <c r="C77" s="66"/>
      <c r="D77" s="66"/>
      <c r="E77" s="46"/>
      <c r="F77" s="25">
        <v>0</v>
      </c>
      <c r="G77" s="34"/>
      <c r="H77" s="45"/>
    </row>
    <row r="78" spans="1:8" ht="15.75">
      <c r="A78" s="63" t="s">
        <v>261</v>
      </c>
      <c r="B78" s="38" t="s">
        <v>136</v>
      </c>
      <c r="C78" s="65">
        <v>68</v>
      </c>
      <c r="D78" s="65">
        <v>20092</v>
      </c>
      <c r="E78" s="25">
        <v>293374</v>
      </c>
      <c r="F78" s="25">
        <v>1006468</v>
      </c>
      <c r="G78" s="34"/>
      <c r="H78" s="34"/>
    </row>
    <row r="79" spans="1:8" ht="47.25">
      <c r="A79" s="63" t="s">
        <v>262</v>
      </c>
      <c r="B79" s="38" t="s">
        <v>137</v>
      </c>
      <c r="C79" s="66">
        <v>3724</v>
      </c>
      <c r="D79" s="66">
        <v>95437</v>
      </c>
      <c r="E79" s="66">
        <v>6394</v>
      </c>
      <c r="F79" s="68">
        <v>138101</v>
      </c>
      <c r="G79" s="34"/>
      <c r="H79" s="45"/>
    </row>
    <row r="80" spans="1:8" ht="15.75">
      <c r="A80" s="63" t="s">
        <v>263</v>
      </c>
      <c r="B80" s="38" t="s">
        <v>138</v>
      </c>
      <c r="C80" s="64"/>
      <c r="D80" s="64">
        <v>528</v>
      </c>
      <c r="E80" s="64">
        <v>3049</v>
      </c>
      <c r="F80" s="41">
        <v>3796</v>
      </c>
      <c r="G80" s="34"/>
      <c r="H80" s="45"/>
    </row>
    <row r="81" spans="1:8" ht="15.75">
      <c r="A81" s="63" t="s">
        <v>264</v>
      </c>
      <c r="B81" s="38" t="s">
        <v>139</v>
      </c>
      <c r="C81" s="66">
        <v>27670</v>
      </c>
      <c r="D81" s="66">
        <v>530956</v>
      </c>
      <c r="E81" s="66">
        <v>93395</v>
      </c>
      <c r="F81" s="25">
        <v>578610</v>
      </c>
      <c r="G81" s="34"/>
      <c r="H81" s="45"/>
    </row>
    <row r="82" spans="1:8" ht="15.75">
      <c r="A82" s="63" t="s">
        <v>265</v>
      </c>
      <c r="B82" s="38" t="s">
        <v>140</v>
      </c>
      <c r="C82" s="66"/>
      <c r="D82" s="66"/>
      <c r="E82" s="46"/>
      <c r="F82" s="25">
        <v>0</v>
      </c>
      <c r="G82" s="34"/>
      <c r="H82" s="45"/>
    </row>
    <row r="83" spans="1:9" ht="15.75">
      <c r="A83" s="63" t="s">
        <v>39</v>
      </c>
      <c r="B83" s="38" t="s">
        <v>141</v>
      </c>
      <c r="C83" s="67"/>
      <c r="D83" s="67"/>
      <c r="E83" s="25"/>
      <c r="F83" s="25">
        <v>1178</v>
      </c>
      <c r="G83" s="34"/>
      <c r="H83" s="34"/>
      <c r="I83" s="47"/>
    </row>
    <row r="84" spans="1:8" ht="31.5">
      <c r="A84" s="63" t="s">
        <v>266</v>
      </c>
      <c r="B84" s="38" t="s">
        <v>142</v>
      </c>
      <c r="C84" s="66"/>
      <c r="D84" s="66"/>
      <c r="E84" s="66"/>
      <c r="F84" s="66">
        <v>0</v>
      </c>
      <c r="H84" s="35"/>
    </row>
    <row r="85" spans="1:8" ht="31.5">
      <c r="A85" s="63" t="s">
        <v>267</v>
      </c>
      <c r="B85" s="38" t="s">
        <v>143</v>
      </c>
      <c r="C85" s="66">
        <f>C89</f>
        <v>2574</v>
      </c>
      <c r="D85" s="66">
        <f>D89</f>
        <v>257023</v>
      </c>
      <c r="E85" s="66">
        <f>E89</f>
        <v>188411</v>
      </c>
      <c r="F85" s="66">
        <f>F89</f>
        <v>561594</v>
      </c>
      <c r="H85" s="35"/>
    </row>
    <row r="86" spans="1:8" ht="21.75" customHeight="1">
      <c r="A86" s="63" t="s">
        <v>4</v>
      </c>
      <c r="B86" s="38" t="s">
        <v>74</v>
      </c>
      <c r="C86" s="56"/>
      <c r="D86" s="56"/>
      <c r="E86" s="56"/>
      <c r="F86" s="56">
        <v>0</v>
      </c>
      <c r="H86" s="35"/>
    </row>
    <row r="87" spans="1:8" ht="15.75">
      <c r="A87" s="63" t="s">
        <v>268</v>
      </c>
      <c r="B87" s="38" t="s">
        <v>314</v>
      </c>
      <c r="C87" s="46"/>
      <c r="D87" s="46"/>
      <c r="E87" s="66"/>
      <c r="F87" s="66">
        <v>0</v>
      </c>
      <c r="H87" s="35"/>
    </row>
    <row r="88" spans="1:8" ht="15.75">
      <c r="A88" s="63" t="s">
        <v>269</v>
      </c>
      <c r="B88" s="38" t="s">
        <v>315</v>
      </c>
      <c r="C88" s="46"/>
      <c r="D88" s="46"/>
      <c r="E88" s="66"/>
      <c r="F88" s="66">
        <v>0</v>
      </c>
      <c r="H88" s="35"/>
    </row>
    <row r="89" spans="1:6" ht="15.75">
      <c r="A89" s="63" t="s">
        <v>270</v>
      </c>
      <c r="B89" s="38" t="s">
        <v>316</v>
      </c>
      <c r="C89" s="41">
        <v>2574</v>
      </c>
      <c r="D89" s="41">
        <v>257023</v>
      </c>
      <c r="E89" s="66">
        <v>188411</v>
      </c>
      <c r="F89" s="66">
        <v>561594</v>
      </c>
    </row>
    <row r="90" spans="1:6" ht="15.75">
      <c r="A90" s="63" t="s">
        <v>271</v>
      </c>
      <c r="B90" s="38" t="s">
        <v>317</v>
      </c>
      <c r="C90" s="41"/>
      <c r="D90" s="41"/>
      <c r="E90" s="66"/>
      <c r="F90" s="66">
        <v>0</v>
      </c>
    </row>
    <row r="91" spans="1:6" ht="47.25">
      <c r="A91" s="63" t="s">
        <v>272</v>
      </c>
      <c r="B91" s="38" t="s">
        <v>144</v>
      </c>
      <c r="C91" s="41">
        <v>564</v>
      </c>
      <c r="D91" s="41">
        <v>11868</v>
      </c>
      <c r="E91" s="41">
        <v>570</v>
      </c>
      <c r="F91" s="41">
        <v>10808</v>
      </c>
    </row>
    <row r="92" spans="1:6" ht="15.75">
      <c r="A92" s="63" t="s">
        <v>38</v>
      </c>
      <c r="B92" s="38" t="s">
        <v>145</v>
      </c>
      <c r="C92" s="43">
        <f>C94+C95+C96+C97+C98+C99</f>
        <v>12799</v>
      </c>
      <c r="D92" s="43">
        <f>D94+D95+D96+D97+D98+D99</f>
        <v>134230</v>
      </c>
      <c r="E92" s="43">
        <f>E94+E95+E96+E97+E98+E99</f>
        <v>16430</v>
      </c>
      <c r="F92" s="43">
        <f>F94+F95+F96+F97+F98+F99</f>
        <v>149329</v>
      </c>
    </row>
    <row r="93" spans="1:6" ht="15.75">
      <c r="A93" s="63" t="s">
        <v>4</v>
      </c>
      <c r="B93" s="39" t="s">
        <v>74</v>
      </c>
      <c r="C93" s="41"/>
      <c r="D93" s="41"/>
      <c r="E93" s="46"/>
      <c r="F93" s="46"/>
    </row>
    <row r="94" spans="1:6" ht="15.75">
      <c r="A94" s="63" t="s">
        <v>273</v>
      </c>
      <c r="B94" s="38" t="s">
        <v>318</v>
      </c>
      <c r="C94" s="41">
        <v>8189</v>
      </c>
      <c r="D94" s="41">
        <v>79624</v>
      </c>
      <c r="E94" s="41">
        <v>8526</v>
      </c>
      <c r="F94" s="25">
        <v>89322</v>
      </c>
    </row>
    <row r="95" spans="1:6" ht="15.75">
      <c r="A95" s="63" t="s">
        <v>274</v>
      </c>
      <c r="B95" s="48" t="s">
        <v>319</v>
      </c>
      <c r="C95" s="41">
        <v>189</v>
      </c>
      <c r="D95" s="41">
        <v>1309</v>
      </c>
      <c r="E95" s="41">
        <v>140</v>
      </c>
      <c r="F95" s="25">
        <v>1956</v>
      </c>
    </row>
    <row r="96" spans="1:6" ht="15.75">
      <c r="A96" s="63" t="s">
        <v>275</v>
      </c>
      <c r="B96" s="48" t="s">
        <v>320</v>
      </c>
      <c r="C96" s="41">
        <v>2873</v>
      </c>
      <c r="D96" s="41">
        <v>35284</v>
      </c>
      <c r="E96" s="41">
        <v>3487</v>
      </c>
      <c r="F96" s="25">
        <v>31180</v>
      </c>
    </row>
    <row r="97" spans="1:6" ht="15.75">
      <c r="A97" s="63" t="s">
        <v>276</v>
      </c>
      <c r="B97" s="48" t="s">
        <v>321</v>
      </c>
      <c r="C97" s="41">
        <v>471</v>
      </c>
      <c r="D97" s="41">
        <v>5041</v>
      </c>
      <c r="E97" s="41">
        <v>915</v>
      </c>
      <c r="F97" s="25">
        <v>10852</v>
      </c>
    </row>
    <row r="98" spans="1:6" ht="31.5">
      <c r="A98" s="63" t="s">
        <v>277</v>
      </c>
      <c r="B98" s="48" t="s">
        <v>322</v>
      </c>
      <c r="C98" s="41">
        <v>1077</v>
      </c>
      <c r="D98" s="41">
        <v>10726</v>
      </c>
      <c r="E98" s="41">
        <v>3362</v>
      </c>
      <c r="F98" s="32">
        <v>16217</v>
      </c>
    </row>
    <row r="99" spans="1:6" ht="15.75">
      <c r="A99" s="63" t="s">
        <v>278</v>
      </c>
      <c r="B99" s="48" t="s">
        <v>323</v>
      </c>
      <c r="C99" s="41"/>
      <c r="D99" s="41">
        <v>2246</v>
      </c>
      <c r="E99" s="41"/>
      <c r="F99" s="25">
        <v>-198</v>
      </c>
    </row>
    <row r="100" spans="1:6" ht="15.75">
      <c r="A100" s="63" t="s">
        <v>10</v>
      </c>
      <c r="B100" s="48" t="s">
        <v>146</v>
      </c>
      <c r="C100" s="41">
        <v>60</v>
      </c>
      <c r="D100" s="41">
        <v>6540</v>
      </c>
      <c r="E100" s="41">
        <v>8149</v>
      </c>
      <c r="F100" s="25">
        <v>23745</v>
      </c>
    </row>
    <row r="101" spans="1:6" ht="15.75">
      <c r="A101" s="40" t="s">
        <v>279</v>
      </c>
      <c r="B101" s="48" t="s">
        <v>147</v>
      </c>
      <c r="C101" s="43">
        <f>C63+C71+C78+C79+C80+C81+C82+C83+C84+C85+C91+C92+C100</f>
        <v>48226</v>
      </c>
      <c r="D101" s="43">
        <f>D63+D71+D78+D79+D80+D81+D82+D83+D84+D85+D91+D92+D100</f>
        <v>1065096</v>
      </c>
      <c r="E101" s="43">
        <f>E63+E71+E78+E79+E80+E81+E82+E83+E84+E85+E91+E92+E100</f>
        <v>610828</v>
      </c>
      <c r="F101" s="43">
        <f>F63+F80+F85+F92+F100+F83+F57+F91+F79+F81+F78+F73</f>
        <v>2479777</v>
      </c>
    </row>
    <row r="102" spans="1:6" ht="15.75">
      <c r="A102" s="63" t="s">
        <v>74</v>
      </c>
      <c r="B102" s="48" t="s">
        <v>74</v>
      </c>
      <c r="C102" s="41"/>
      <c r="D102" s="41"/>
      <c r="E102" s="41"/>
      <c r="F102" s="25">
        <v>0</v>
      </c>
    </row>
    <row r="103" spans="1:8" ht="31.5">
      <c r="A103" s="63" t="s">
        <v>280</v>
      </c>
      <c r="B103" s="48" t="s">
        <v>148</v>
      </c>
      <c r="C103" s="43">
        <f>C55-C101</f>
        <v>1995</v>
      </c>
      <c r="D103" s="43">
        <f>D55-D101</f>
        <v>3572</v>
      </c>
      <c r="E103" s="43">
        <f>E55-E101</f>
        <v>21698</v>
      </c>
      <c r="F103" s="43">
        <f>F55-F101</f>
        <v>230316</v>
      </c>
      <c r="H103" s="35"/>
    </row>
    <row r="104" spans="1:6" ht="15.75">
      <c r="A104" s="63" t="s">
        <v>74</v>
      </c>
      <c r="B104" s="48" t="s">
        <v>74</v>
      </c>
      <c r="C104" s="41"/>
      <c r="D104" s="41"/>
      <c r="E104" s="41"/>
      <c r="F104" s="25">
        <v>0</v>
      </c>
    </row>
    <row r="105" spans="1:6" ht="15.75">
      <c r="A105" s="63" t="s">
        <v>40</v>
      </c>
      <c r="B105" s="48" t="s">
        <v>161</v>
      </c>
      <c r="C105" s="41"/>
      <c r="D105" s="41">
        <v>472</v>
      </c>
      <c r="E105" s="41"/>
      <c r="F105" s="25">
        <v>3636</v>
      </c>
    </row>
    <row r="106" spans="1:6" ht="15.75">
      <c r="A106" s="63" t="s">
        <v>74</v>
      </c>
      <c r="B106" s="48" t="s">
        <v>74</v>
      </c>
      <c r="C106" s="41"/>
      <c r="D106" s="41"/>
      <c r="E106" s="41"/>
      <c r="F106" s="25">
        <v>0</v>
      </c>
    </row>
    <row r="107" spans="1:6" ht="31.5">
      <c r="A107" s="63" t="s">
        <v>281</v>
      </c>
      <c r="B107" s="48" t="s">
        <v>166</v>
      </c>
      <c r="C107" s="43">
        <f>C103-C105</f>
        <v>1995</v>
      </c>
      <c r="D107" s="43">
        <f>D103-D105</f>
        <v>3100</v>
      </c>
      <c r="E107" s="43">
        <f>E103-E105</f>
        <v>21698</v>
      </c>
      <c r="F107" s="43">
        <f>F103-F105</f>
        <v>226680</v>
      </c>
    </row>
    <row r="108" spans="1:6" ht="15.75">
      <c r="A108" s="63" t="s">
        <v>15</v>
      </c>
      <c r="B108" s="48" t="s">
        <v>167</v>
      </c>
      <c r="C108" s="41"/>
      <c r="D108" s="41"/>
      <c r="E108" s="41"/>
      <c r="F108" s="25">
        <v>0</v>
      </c>
    </row>
    <row r="109" spans="1:6" ht="15.75">
      <c r="A109" s="63" t="s">
        <v>74</v>
      </c>
      <c r="B109" s="48" t="s">
        <v>74</v>
      </c>
      <c r="C109" s="41"/>
      <c r="D109" s="41"/>
      <c r="E109" s="41"/>
      <c r="F109" s="25">
        <v>0</v>
      </c>
    </row>
    <row r="110" spans="1:6" ht="15.75">
      <c r="A110" s="63" t="s">
        <v>282</v>
      </c>
      <c r="B110" s="48" t="s">
        <v>168</v>
      </c>
      <c r="C110" s="43">
        <f>C107</f>
        <v>1995</v>
      </c>
      <c r="D110" s="43">
        <f>D107</f>
        <v>3100</v>
      </c>
      <c r="E110" s="43">
        <f>E107</f>
        <v>21698</v>
      </c>
      <c r="F110" s="43">
        <f>F107</f>
        <v>226680</v>
      </c>
    </row>
    <row r="112" ht="15.75">
      <c r="A112" s="10" t="s">
        <v>1</v>
      </c>
    </row>
    <row r="113" spans="1:6" ht="91.5" customHeight="1">
      <c r="A113" s="72" t="s">
        <v>329</v>
      </c>
      <c r="B113" s="73"/>
      <c r="C113" s="73"/>
      <c r="D113" s="73"/>
      <c r="E113" s="73"/>
      <c r="F113" s="74"/>
    </row>
    <row r="114" ht="15.75">
      <c r="A114" s="4"/>
    </row>
    <row r="116" spans="1:4" s="2" customFormat="1" ht="15.75">
      <c r="A116" s="4" t="s">
        <v>325</v>
      </c>
      <c r="B116" s="4"/>
      <c r="C116" s="51"/>
      <c r="D116" s="51"/>
    </row>
    <row r="117" spans="1:4" s="2" customFormat="1" ht="15.75">
      <c r="A117" s="4" t="s">
        <v>326</v>
      </c>
      <c r="B117" s="4"/>
      <c r="C117" s="51"/>
      <c r="D117" s="51"/>
    </row>
    <row r="118" spans="1:4" s="2" customFormat="1" ht="15.75">
      <c r="A118" s="4" t="s">
        <v>327</v>
      </c>
      <c r="B118" s="4"/>
      <c r="C118" s="51"/>
      <c r="D118" s="51"/>
    </row>
    <row r="119" spans="1:10" ht="15.75">
      <c r="A119" s="4" t="s">
        <v>49</v>
      </c>
      <c r="B119" s="4"/>
      <c r="C119" s="51"/>
      <c r="D119" s="51"/>
      <c r="I119" s="27"/>
      <c r="J119" s="27"/>
    </row>
    <row r="120" spans="1:10" ht="15.75">
      <c r="A120" s="4" t="s">
        <v>0</v>
      </c>
      <c r="B120" s="4"/>
      <c r="C120" s="51"/>
      <c r="D120" s="51"/>
      <c r="I120" s="27"/>
      <c r="J120" s="27"/>
    </row>
  </sheetData>
  <sheetProtection/>
  <mergeCells count="6">
    <mergeCell ref="A113:F113"/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2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alexandra.khan</cp:lastModifiedBy>
  <cp:lastPrinted>2017-10-05T14:27:56Z</cp:lastPrinted>
  <dcterms:created xsi:type="dcterms:W3CDTF">1996-10-08T23:32:33Z</dcterms:created>
  <dcterms:modified xsi:type="dcterms:W3CDTF">2017-10-13T09:37:36Z</dcterms:modified>
  <cp:category/>
  <cp:version/>
  <cp:contentType/>
  <cp:contentStatus/>
</cp:coreProperties>
</file>