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2980" windowHeight="9528" activeTab="1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<sst xmlns="http://schemas.openxmlformats.org/spreadsheetml/2006/main" count="345" uniqueCount="277">
  <si>
    <t>Бухгалтерский баланс</t>
  </si>
  <si>
    <t>АО "Сентрас Секьюритиз"</t>
  </si>
  <si>
    <t>(полное наименование управляющего инвестционным портфелем)</t>
  </si>
  <si>
    <t>(в тысячах тенге)</t>
  </si>
  <si>
    <t>Наименование статьи</t>
  </si>
  <si>
    <t>Код
строки</t>
  </si>
  <si>
    <t>На конец отчетного периода</t>
  </si>
  <si>
    <t xml:space="preserve">На начало отчетного периода </t>
  </si>
  <si>
    <t>АКТИВЫ</t>
  </si>
  <si>
    <t>Денежные средства и эквиваленты денежных средств</t>
  </si>
  <si>
    <t>В том числе:</t>
  </si>
  <si>
    <t xml:space="preserve">    наличные деньги в кассе</t>
  </si>
  <si>
    <t>1.1</t>
  </si>
  <si>
    <t xml:space="preserve">    деньги на счетах в банках т организациях, осуществляющих отдельные виды банковских операций</t>
  </si>
  <si>
    <t>1.2</t>
  </si>
  <si>
    <t>Аффинированные драгоценные металлы</t>
  </si>
  <si>
    <t>Вклады размещенные (за вычетом резервов на обесценение)</t>
  </si>
  <si>
    <t>начисленные, но не полученные доходы в виде вознаграждения</t>
  </si>
  <si>
    <t>3.1</t>
  </si>
  <si>
    <t>Операция "Обратное РЕПО"</t>
  </si>
  <si>
    <t>4.1</t>
  </si>
  <si>
    <t>Ценные бумаги, оцениваемые по справедливой стоимости, изменения которых отражаются в составе прибыли и убытка</t>
  </si>
  <si>
    <t>5.1</t>
  </si>
  <si>
    <t>Ценные бумаги, имеющиеся в наличии для продажи (за вычетом резервов на обесценение)</t>
  </si>
  <si>
    <t>6.1</t>
  </si>
  <si>
    <t>Ценные бумаги, удерживаемые до погашения (за вычетом резервов на обесценение)</t>
  </si>
  <si>
    <t>7.1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</si>
  <si>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</si>
  <si>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</si>
  <si>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</si>
  <si>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</si>
  <si>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Основные средства (за вычетом амортизации и убытков от обесценения)</t>
  </si>
  <si>
    <t>Нематериальные активы  (за вычетом амортизации и убытков от обесценения)</t>
  </si>
  <si>
    <t>Дебиторская задолженность</t>
  </si>
  <si>
    <t>Начисленные комиссионные вознаграждения к получению</t>
  </si>
  <si>
    <t>от консалтинговых услуг, в том числе:</t>
  </si>
  <si>
    <t>15.1</t>
  </si>
  <si>
    <t>аффилиированным лицам</t>
  </si>
  <si>
    <t>15.1.1</t>
  </si>
  <si>
    <t>прочим клиентам</t>
  </si>
  <si>
    <t>15.1.2</t>
  </si>
  <si>
    <t>от услуг представителя держателей облигаций</t>
  </si>
  <si>
    <t>15.2</t>
  </si>
  <si>
    <t>от услуг андеррайтера</t>
  </si>
  <si>
    <t>15.3</t>
  </si>
  <si>
    <t>от брокерских услуг</t>
  </si>
  <si>
    <t>15.4</t>
  </si>
  <si>
    <t>от управления активами</t>
  </si>
  <si>
    <t>15.5</t>
  </si>
  <si>
    <t>от услуг маркет-мейкера</t>
  </si>
  <si>
    <t>15.6</t>
  </si>
  <si>
    <t>от пенсионных активов</t>
  </si>
  <si>
    <t>15.7</t>
  </si>
  <si>
    <t>от инвестиционного дохода (убытка) по пенсионным активам</t>
  </si>
  <si>
    <t>15.8</t>
  </si>
  <si>
    <t>прочие</t>
  </si>
  <si>
    <t>15.9</t>
  </si>
  <si>
    <t>Производные финасовые инструменты</t>
  </si>
  <si>
    <t>требования по сделке фьючерсы</t>
  </si>
  <si>
    <t>16.1</t>
  </si>
  <si>
    <t>требования по сделке форварды</t>
  </si>
  <si>
    <t>16.2</t>
  </si>
  <si>
    <t>требования по сделке опционы</t>
  </si>
  <si>
    <t>16.3</t>
  </si>
  <si>
    <t>требования по сделке свопы</t>
  </si>
  <si>
    <t>16.4</t>
  </si>
  <si>
    <t>Текущее налоговое требование</t>
  </si>
  <si>
    <t>Отложенное налоговое требование</t>
  </si>
  <si>
    <t>Авансы выданные и предоплата</t>
  </si>
  <si>
    <t>Прочие активы</t>
  </si>
  <si>
    <t>Итого активов</t>
  </si>
  <si>
    <t>Обязательства</t>
  </si>
  <si>
    <t>Операция "РЕПО"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</si>
  <si>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</si>
  <si>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</si>
  <si>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</si>
  <si>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</si>
  <si>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</si>
  <si>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</si>
  <si>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</si>
  <si>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>по переводным операциям</t>
  </si>
  <si>
    <t>29.1</t>
  </si>
  <si>
    <t>по клиринговым операциям</t>
  </si>
  <si>
    <t>29.2</t>
  </si>
  <si>
    <t>по кассовым операциям</t>
  </si>
  <si>
    <t>29.3</t>
  </si>
  <si>
    <t>по сейфовым операциям</t>
  </si>
  <si>
    <t>29.4</t>
  </si>
  <si>
    <t>по инкассации банкнот, монет и ценностей</t>
  </si>
  <si>
    <t>29.5</t>
  </si>
  <si>
    <t>по доверительным операциям</t>
  </si>
  <si>
    <t>29.6</t>
  </si>
  <si>
    <t>по услугам фондовой биржи</t>
  </si>
  <si>
    <t>29.7</t>
  </si>
  <si>
    <t>по кастодиальному обслуживанию</t>
  </si>
  <si>
    <t>29.8</t>
  </si>
  <si>
    <t>по брокерским услугам</t>
  </si>
  <si>
    <t>29.9</t>
  </si>
  <si>
    <t>по услугам центрального депозитария</t>
  </si>
  <si>
    <t>29.10</t>
  </si>
  <si>
    <t>по услугам единого регистратора</t>
  </si>
  <si>
    <t>29.11</t>
  </si>
  <si>
    <t>по услугам иных профессиональных участников рыека ценных бумаг</t>
  </si>
  <si>
    <t>29.12</t>
  </si>
  <si>
    <t>Производные финансовые инструменты</t>
  </si>
  <si>
    <t>обязательства по сделке фьючерсы</t>
  </si>
  <si>
    <t>30.1</t>
  </si>
  <si>
    <t>обязательства по сделке форварды</t>
  </si>
  <si>
    <t>30.2</t>
  </si>
  <si>
    <t>обязательства по сделке опционы</t>
  </si>
  <si>
    <t>30.3</t>
  </si>
  <si>
    <t>обязательства по сделке свопы</t>
  </si>
  <si>
    <t>30.4</t>
  </si>
  <si>
    <t>Текущее налоговое обязательство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</si>
  <si>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</si>
  <si>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</si>
  <si>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</si>
  <si>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Прочие обязательства</t>
  </si>
  <si>
    <t>Итого обязательства:</t>
  </si>
  <si>
    <t>Собственный капитал</t>
  </si>
  <si>
    <t>Уставный капитал</t>
  </si>
  <si>
    <t>простые акции</t>
  </si>
  <si>
    <t>37.1</t>
  </si>
  <si>
    <t>привилегированные акции</t>
  </si>
  <si>
    <t>37.2</t>
  </si>
  <si>
    <t>Премии (дополнительный оплаченный капитал)</t>
  </si>
  <si>
    <t>Изъятый капитал</t>
  </si>
  <si>
    <t>Резервный капитал</t>
  </si>
  <si>
    <t>резервы переоценки ценных бумаг, предназначенных для продажи</t>
  </si>
  <si>
    <t>40.1</t>
  </si>
  <si>
    <t>резерв на переоценку основных средств</t>
  </si>
  <si>
    <t>40.2</t>
  </si>
  <si>
    <t>Прочие резервы</t>
  </si>
  <si>
    <t>Нераспределенная прибыль (непокрытый убыток):</t>
  </si>
  <si>
    <t>в том числе:</t>
  </si>
  <si>
    <t xml:space="preserve">  предыдущих лет</t>
  </si>
  <si>
    <t>42.1</t>
  </si>
  <si>
    <t xml:space="preserve">  отчетного периода</t>
  </si>
  <si>
    <t>42.2</t>
  </si>
  <si>
    <t>Итого капитал</t>
  </si>
  <si>
    <t>Итого капитал и обязательства (стр. 36+стр.43)</t>
  </si>
  <si>
    <t>Первый руководитель (на период его отсутсвия - лицо, его замещающее)     Камаров Т.К.</t>
  </si>
  <si>
    <t>______________</t>
  </si>
  <si>
    <t>ФИО</t>
  </si>
  <si>
    <t>подпись</t>
  </si>
  <si>
    <t>дата</t>
  </si>
  <si>
    <t>Главный бухгалтер                                                                                  Даулетбакова Г.А.</t>
  </si>
  <si>
    <t>Исполнитель                                                                                           Даулетбакова Г.А.</t>
  </si>
  <si>
    <t>Телефон исполнителя 2598877 вн 707</t>
  </si>
  <si>
    <t>Отчет о прибылях и убытках</t>
  </si>
  <si>
    <t>(полное наименование организации)</t>
  </si>
  <si>
    <t>(в тысячах казахстанских тенге)</t>
  </si>
  <si>
    <t>Код строки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</si>
  <si>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</si>
  <si>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</si>
  <si>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</si>
  <si>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</si>
  <si>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вознаграждения:</t>
  </si>
  <si>
    <t>по корреспондентским и текущим счетам</t>
  </si>
  <si>
    <t>по размещенным вкладам</t>
  </si>
  <si>
    <t>по приобретенным ценным бумагам</t>
  </si>
  <si>
    <t>1.3</t>
  </si>
  <si>
    <t>по ценным бумагам, имеющимся в наличии для продажи (за вычетом резервов на обесценение)</t>
  </si>
  <si>
    <t>1.3.1</t>
  </si>
  <si>
    <t>доходы в виде дивидендов по акциям, находящимся в портфеле ценных бумаг, имеющимся в наличии для продажи</t>
  </si>
  <si>
    <t>1.3.1.1</t>
  </si>
  <si>
    <t>доходы, связанные с амортизацией дисконта по ценным бумагам, имеющимся в наличии для продажи</t>
  </si>
  <si>
    <t>1.3.1.2</t>
  </si>
  <si>
    <t>по ценным бумагам, оцениваемым по справедливой стоимости, изменения которых отражаются в составе прибыли или убытка</t>
  </si>
  <si>
    <t>1.3.2</t>
  </si>
  <si>
    <t>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</si>
  <si>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</si>
  <si>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>доходы, связанные с амортизацией дисконта по ценным бумагам, оцениваемым по справедливой стоимости</t>
  </si>
  <si>
    <t>1.3.2.2</t>
  </si>
  <si>
    <t>по ценным бумагам, удерживаемым до погашения (за вычетом резервов на обесценение)</t>
  </si>
  <si>
    <t>1.3.3</t>
  </si>
  <si>
    <t>доходы, связанные с амортизацией дисконта по ценным бумагам, удерживаемым до погашения</t>
  </si>
  <si>
    <t>1.3.3.1</t>
  </si>
  <si>
    <t>по операциям «обратное РЕПО»</t>
  </si>
  <si>
    <t>1.4</t>
  </si>
  <si>
    <t>Прочие доходы, связанные с получением вознаграждения</t>
  </si>
  <si>
    <t>1.5</t>
  </si>
  <si>
    <t>Комиссионные вознаграждения</t>
  </si>
  <si>
    <t>от консалтинговых услуг</t>
  </si>
  <si>
    <t>2.1</t>
  </si>
  <si>
    <t>2.1.1</t>
  </si>
  <si>
    <t>2.1.2</t>
  </si>
  <si>
    <t>2.2</t>
  </si>
  <si>
    <t>2.3</t>
  </si>
  <si>
    <t>2.4</t>
  </si>
  <si>
    <t>2.5</t>
  </si>
  <si>
    <t>2.6</t>
  </si>
  <si>
    <t>от прочих услуг</t>
  </si>
  <si>
    <t>2.7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</si>
  <si>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</si>
  <si>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</si>
  <si>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</si>
  <si>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</si>
  <si>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</si>
  <si>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</si>
  <si>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</si>
  <si>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</si>
  <si>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</si>
  <si>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</si>
  <si>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>по сделкам фьючерс</t>
  </si>
  <si>
    <t>10.1</t>
  </si>
  <si>
    <t>по сделкам форвард</t>
  </si>
  <si>
    <t>10.2</t>
  </si>
  <si>
    <t>по сделкам опцион</t>
  </si>
  <si>
    <t>10.3</t>
  </si>
  <si>
    <t>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</si>
  <si>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</si>
  <si>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</si>
  <si>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>Прочие доходы</t>
  </si>
  <si>
    <t>Итого доходов (сумма строк с 1 по 12)</t>
  </si>
  <si>
    <t>Расходы, связанные с выплатой вознаграждения</t>
  </si>
  <si>
    <t>по полученным займам</t>
  </si>
  <si>
    <t>14.1</t>
  </si>
  <si>
    <t>по выпущенным ценным бумагам</t>
  </si>
  <si>
    <t>14.2</t>
  </si>
  <si>
    <t>по операциям «РЕПО»</t>
  </si>
  <si>
    <t>14.3</t>
  </si>
  <si>
    <t>Прочие расходы, связанные с выплатой вознаграждения</t>
  </si>
  <si>
    <t>14.4</t>
  </si>
  <si>
    <t>Комиссионные расходы</t>
  </si>
  <si>
    <t>управляющему агенту</t>
  </si>
  <si>
    <t>за кастодиальное обслуживание</t>
  </si>
  <si>
    <t>за услуги фондовой биржи</t>
  </si>
  <si>
    <t>за услуги регистратора</t>
  </si>
  <si>
    <t>за брокерские услуги</t>
  </si>
  <si>
    <t>за прочие услуги</t>
  </si>
  <si>
    <t>Расходы от деятельности, не связанной с выплатой вознаграждения</t>
  </si>
  <si>
    <t>от переводных операций</t>
  </si>
  <si>
    <t>от клиринговых операций</t>
  </si>
  <si>
    <t>от кассовых операций</t>
  </si>
  <si>
    <t>от сейфовых операций</t>
  </si>
  <si>
    <t>от инкассации</t>
  </si>
  <si>
    <t>16.5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</si>
  <si>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</si>
  <si>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</si>
  <si>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</si>
  <si>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</si>
  <si>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</si>
  <si>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</si>
  <si>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</si>
  <si>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</si>
  <si>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>24.1</t>
  </si>
  <si>
    <t>24.2</t>
  </si>
  <si>
    <t>24.3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</si>
  <si>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</si>
  <si>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</si>
  <si>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</si>
  <si>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>расходы на оплату труда и командировочные</t>
  </si>
  <si>
    <t>26.1</t>
  </si>
  <si>
    <t>транспортные расходы</t>
  </si>
  <si>
    <t>амортизационные отчисления</t>
  </si>
  <si>
    <t>расходы по уплате налогов и других обязательных платежей в бюджет, за исключением корпоративного подоходного налога</t>
  </si>
  <si>
    <t>неустойка (штраф, пеня)</t>
  </si>
  <si>
    <t>Прочие расходы</t>
  </si>
  <si>
    <t>Итого расходов (сумма строк с 14 по 27)</t>
  </si>
  <si>
    <t>Чистая прибыль (убыток) до уплаты корпоративного подоходного налога (стр.13-стр.28)</t>
  </si>
  <si>
    <t>Корпоративный подоходный налог</t>
  </si>
  <si>
    <t>Чистая прибыль (убыток) после уплаты корпоративного подоходного налога  (стр.29-стр.30)</t>
  </si>
  <si>
    <t>Прибыль (убыток) от прекращенной деятельности</t>
  </si>
  <si>
    <t>Итого чистая прибыль (убыток) за период (стр.31+/- стр.32)</t>
  </si>
  <si>
    <t>Первый руководитель (на период его отсутсвия - лицо, его замещающее)</t>
  </si>
  <si>
    <t>Камаров Т.К.</t>
  </si>
  <si>
    <t>Главный бухгалтер</t>
  </si>
  <si>
    <t>Даулетбакова Г.А.</t>
  </si>
  <si>
    <t>Исполнитель</t>
  </si>
  <si>
    <t>__________</t>
  </si>
  <si>
    <t>МП</t>
  </si>
  <si>
    <t>Телефон исполнителя</t>
  </si>
  <si>
    <t>2598877 вн 707</t>
  </si>
  <si>
    <t xml:space="preserve">по состоянию на 31 декабря 2017 г. </t>
  </si>
  <si>
    <t>по состоянию на 31 декабря 2017 г.</t>
  </si>
  <si>
    <t>общехозяйственные и административные расходы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</si>
</sst>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NumberFormat="1" applyFont="1" applyBorder="1" applyAlignment="1">
      <alignment horizontal="left" wrapText="1"/>
    </xf>
    <xf numFmtId="0" fontId="3" fillId="0" borderId="10" xfId="0" applyNumberFormat="1" applyFont="1" applyBorder="1" applyAlignment="1">
      <alignment horizontal="justify" vertical="center"/>
    </xf>
    <xf numFmtId="1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169" fontId="0" fillId="33" borderId="10" xfId="0" applyNumberFormat="1" applyFont="1" applyFill="1" applyBorder="1" applyAlignment="1">
      <alignment horizontal="right"/>
    </xf>
    <xf numFmtId="169" fontId="0" fillId="0" borderId="10" xfId="0" applyNumberFormat="1" applyFont="1" applyBorder="1" applyAlignment="1">
      <alignment horizontal="right"/>
    </xf>
    <xf numFmtId="169" fontId="0" fillId="33" borderId="10" xfId="0" applyNumberFormat="1" applyFont="1" applyFill="1" applyBorder="1" applyAlignment="1">
      <alignment horizontal="left"/>
    </xf>
    <xf numFmtId="169" fontId="0" fillId="0" borderId="10" xfId="0" applyNumberFormat="1" applyFont="1" applyBorder="1" applyAlignment="1">
      <alignment horizontal="left"/>
    </xf>
    <xf numFmtId="0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center"/>
    </xf>
    <xf numFmtId="0" fontId="6" fillId="0" borderId="11" xfId="0" applyNumberFormat="1" applyFont="1" applyBorder="1" applyAlignment="1">
      <alignment horizontal="left" vertical="center"/>
    </xf>
    <xf numFmtId="0" fontId="6" fillId="0" borderId="12" xfId="0" applyNumberFormat="1" applyFont="1" applyBorder="1" applyAlignment="1">
      <alignment horizontal="justify" vertical="center"/>
    </xf>
    <xf numFmtId="0" fontId="6" fillId="0" borderId="13" xfId="0" applyNumberFormat="1" applyFont="1" applyBorder="1" applyAlignment="1">
      <alignment horizontal="justify" vertical="center"/>
    </xf>
    <xf numFmtId="0" fontId="6" fillId="0" borderId="0" xfId="0" applyFont="1" applyAlignment="1">
      <alignment horizontal="left"/>
    </xf>
    <xf numFmtId="1" fontId="0" fillId="0" borderId="14" xfId="0" applyNumberFormat="1" applyFont="1" applyBorder="1" applyAlignment="1">
      <alignment horizontal="left"/>
    </xf>
    <xf numFmtId="1" fontId="0" fillId="0" borderId="15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1" fontId="0" fillId="0" borderId="12" xfId="0" applyNumberFormat="1" applyFont="1" applyBorder="1" applyAlignment="1">
      <alignment horizontal="left"/>
    </xf>
    <xf numFmtId="1" fontId="0" fillId="0" borderId="12" xfId="0" applyNumberFormat="1" applyFont="1" applyBorder="1" applyAlignment="1">
      <alignment horizontal="right"/>
    </xf>
    <xf numFmtId="1" fontId="0" fillId="0" borderId="0" xfId="0" applyNumberFormat="1" applyAlignment="1">
      <alignment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0" fontId="0" fillId="0" borderId="15" xfId="0" applyNumberFormat="1" applyFont="1" applyBorder="1" applyAlignment="1">
      <alignment horizontal="right"/>
    </xf>
    <xf numFmtId="0" fontId="0" fillId="33" borderId="10" xfId="0" applyNumberFormat="1" applyFont="1" applyFill="1" applyBorder="1" applyAlignment="1">
      <alignment horizontal="right"/>
    </xf>
    <xf numFmtId="1" fontId="0" fillId="0" borderId="15" xfId="0" applyNumberFormat="1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1" fontId="0" fillId="0" borderId="17" xfId="0" applyNumberFormat="1" applyFont="1" applyBorder="1" applyAlignment="1">
      <alignment horizontal="left"/>
    </xf>
    <xf numFmtId="1" fontId="0" fillId="0" borderId="17" xfId="0" applyNumberFormat="1" applyFont="1" applyBorder="1" applyAlignment="1">
      <alignment horizontal="right"/>
    </xf>
    <xf numFmtId="1" fontId="0" fillId="0" borderId="18" xfId="0" applyNumberFormat="1" applyFont="1" applyBorder="1" applyAlignment="1">
      <alignment horizontal="right"/>
    </xf>
    <xf numFmtId="14" fontId="0" fillId="0" borderId="0" xfId="0" applyNumberFormat="1" applyAlignment="1">
      <alignment horizontal="left"/>
    </xf>
    <xf numFmtId="0" fontId="2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justify"/>
    </xf>
    <xf numFmtId="169" fontId="0" fillId="0" borderId="0" xfId="0" applyNumberFormat="1" applyAlignment="1">
      <alignment horizontal="left"/>
    </xf>
    <xf numFmtId="0" fontId="0" fillId="0" borderId="14" xfId="0" applyBorder="1" applyAlignment="1">
      <alignment horizontal="left"/>
    </xf>
    <xf numFmtId="1" fontId="0" fillId="0" borderId="0" xfId="0" applyNumberForma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23"/>
  <sheetViews>
    <sheetView zoomScalePageLayoutView="0" workbookViewId="0" topLeftCell="A1">
      <selection activeCell="A16" sqref="A16"/>
    </sheetView>
  </sheetViews>
  <sheetFormatPr defaultColWidth="8.00390625" defaultRowHeight="15"/>
  <cols>
    <col min="1" max="1" width="63.140625" style="1" customWidth="1"/>
    <col min="2" max="2" width="5.140625" style="1" customWidth="1"/>
    <col min="3" max="3" width="19.57421875" style="1" customWidth="1"/>
    <col min="4" max="4" width="18.7109375" style="1" customWidth="1"/>
  </cols>
  <sheetData>
    <row r="2" spans="1:4" ht="15">
      <c r="A2" s="37" t="s">
        <v>0</v>
      </c>
      <c r="B2" s="37"/>
      <c r="C2" s="37"/>
      <c r="D2" s="37"/>
    </row>
    <row r="3" spans="1:4" ht="15">
      <c r="A3" s="37" t="s">
        <v>1</v>
      </c>
      <c r="B3" s="37"/>
      <c r="C3" s="37"/>
      <c r="D3" s="37"/>
    </row>
    <row r="4" spans="1:4" ht="14.25">
      <c r="A4" s="38" t="s">
        <v>2</v>
      </c>
      <c r="B4" s="38"/>
      <c r="C4" s="38"/>
      <c r="D4" s="38"/>
    </row>
    <row r="5" spans="1:4" ht="14.25">
      <c r="A5" s="39" t="s">
        <v>274</v>
      </c>
      <c r="B5" s="39"/>
      <c r="C5" s="39"/>
      <c r="D5" s="39"/>
    </row>
    <row r="6" ht="14.25">
      <c r="D6" s="1" t="s">
        <v>3</v>
      </c>
    </row>
    <row r="7" spans="1:4" ht="22.5" customHeight="1">
      <c r="A7" s="2" t="s">
        <v>4</v>
      </c>
      <c r="B7" s="3" t="s">
        <v>5</v>
      </c>
      <c r="C7" s="4" t="s">
        <v>6</v>
      </c>
      <c r="D7" s="4" t="s">
        <v>7</v>
      </c>
    </row>
    <row r="8" spans="1:4" ht="14.25">
      <c r="A8" s="5">
        <v>1</v>
      </c>
      <c r="B8" s="5">
        <v>2</v>
      </c>
      <c r="C8" s="5">
        <v>3</v>
      </c>
      <c r="D8" s="5">
        <v>4</v>
      </c>
    </row>
    <row r="9" spans="1:4" ht="14.25">
      <c r="A9" s="6" t="s">
        <v>8</v>
      </c>
      <c r="B9" s="6"/>
      <c r="C9" s="6"/>
      <c r="D9" s="6"/>
    </row>
    <row r="10" spans="1:4" ht="14.25">
      <c r="A10" s="6" t="s">
        <v>9</v>
      </c>
      <c r="B10" s="5">
        <v>1</v>
      </c>
      <c r="C10" s="7">
        <f>C12+C13</f>
        <v>81728</v>
      </c>
      <c r="D10" s="8">
        <v>19336</v>
      </c>
    </row>
    <row r="11" spans="1:4" ht="14.25">
      <c r="A11" s="6" t="s">
        <v>10</v>
      </c>
      <c r="B11" s="6"/>
      <c r="C11" s="9"/>
      <c r="D11" s="10"/>
    </row>
    <row r="12" spans="1:4" ht="14.25">
      <c r="A12" s="6" t="s">
        <v>11</v>
      </c>
      <c r="B12" s="6" t="s">
        <v>12</v>
      </c>
      <c r="C12" s="7">
        <v>96</v>
      </c>
      <c r="D12" s="8">
        <v>362</v>
      </c>
    </row>
    <row r="13" spans="1:4" ht="14.25">
      <c r="A13" s="6" t="s">
        <v>13</v>
      </c>
      <c r="B13" s="6" t="s">
        <v>14</v>
      </c>
      <c r="C13" s="7">
        <v>81632</v>
      </c>
      <c r="D13" s="8">
        <v>18973</v>
      </c>
    </row>
    <row r="14" spans="1:4" ht="14.25">
      <c r="A14" s="6" t="s">
        <v>15</v>
      </c>
      <c r="B14" s="5">
        <v>2</v>
      </c>
      <c r="C14" s="7"/>
      <c r="D14" s="8"/>
    </row>
    <row r="15" spans="1:4" ht="14.25">
      <c r="A15" s="6" t="s">
        <v>16</v>
      </c>
      <c r="B15" s="5">
        <v>3</v>
      </c>
      <c r="C15" s="7">
        <v>626753</v>
      </c>
      <c r="D15" s="8">
        <v>318546</v>
      </c>
    </row>
    <row r="16" spans="1:4" ht="14.25">
      <c r="A16" s="6" t="s">
        <v>10</v>
      </c>
      <c r="B16" s="6"/>
      <c r="C16" s="9"/>
      <c r="D16" s="10"/>
    </row>
    <row r="17" spans="1:4" ht="14.25">
      <c r="A17" s="6" t="s">
        <v>17</v>
      </c>
      <c r="B17" s="6" t="s">
        <v>18</v>
      </c>
      <c r="C17" s="7">
        <v>6753</v>
      </c>
      <c r="D17" s="8">
        <v>4238</v>
      </c>
    </row>
    <row r="18" spans="1:4" ht="14.25">
      <c r="A18" s="6" t="s">
        <v>19</v>
      </c>
      <c r="B18" s="5">
        <v>4</v>
      </c>
      <c r="C18" s="7">
        <v>34047</v>
      </c>
      <c r="D18" s="8"/>
    </row>
    <row r="19" spans="1:4" ht="14.25">
      <c r="A19" s="6" t="s">
        <v>10</v>
      </c>
      <c r="B19" s="6"/>
      <c r="C19" s="9"/>
      <c r="D19" s="10"/>
    </row>
    <row r="20" spans="1:4" ht="14.25">
      <c r="A20" s="6" t="s">
        <v>17</v>
      </c>
      <c r="B20" s="6" t="s">
        <v>20</v>
      </c>
      <c r="C20" s="7">
        <v>30</v>
      </c>
      <c r="D20" s="8"/>
    </row>
    <row r="21" spans="1:4" ht="14.25">
      <c r="A21" s="6" t="s">
        <v>21</v>
      </c>
      <c r="B21" s="5">
        <v>5</v>
      </c>
      <c r="C21" s="7">
        <v>1070684</v>
      </c>
      <c r="D21" s="8">
        <v>1203379</v>
      </c>
    </row>
    <row r="22" spans="1:4" ht="14.25">
      <c r="A22" s="6" t="s">
        <v>10</v>
      </c>
      <c r="B22" s="6"/>
      <c r="C22" s="9"/>
      <c r="D22" s="10"/>
    </row>
    <row r="23" spans="1:4" ht="14.25">
      <c r="A23" s="6" t="s">
        <v>17</v>
      </c>
      <c r="B23" s="6" t="s">
        <v>22</v>
      </c>
      <c r="C23" s="7">
        <v>4061</v>
      </c>
      <c r="D23" s="8">
        <v>7819</v>
      </c>
    </row>
    <row r="24" spans="1:4" ht="14.25">
      <c r="A24" s="6" t="s">
        <v>23</v>
      </c>
      <c r="B24" s="5">
        <v>6</v>
      </c>
      <c r="C24" s="7">
        <v>58162</v>
      </c>
      <c r="D24" s="8">
        <v>57482</v>
      </c>
    </row>
    <row r="25" spans="1:4" ht="14.25">
      <c r="A25" s="6" t="s">
        <v>10</v>
      </c>
      <c r="B25" s="6"/>
      <c r="C25" s="9"/>
      <c r="D25" s="10"/>
    </row>
    <row r="26" spans="1:4" ht="14.25">
      <c r="A26" s="6" t="s">
        <v>17</v>
      </c>
      <c r="B26" s="6" t="s">
        <v>24</v>
      </c>
      <c r="C26" s="7"/>
      <c r="D26" s="8"/>
    </row>
    <row r="27" spans="1:4" ht="14.25">
      <c r="A27" s="6" t="s">
        <v>25</v>
      </c>
      <c r="B27" s="5">
        <v>7</v>
      </c>
      <c r="C27" s="7"/>
      <c r="D27" s="8"/>
    </row>
    <row r="28" spans="1:4" ht="14.25">
      <c r="A28" s="6" t="s">
        <v>10</v>
      </c>
      <c r="B28" s="6"/>
      <c r="C28" s="9"/>
      <c r="D28" s="10"/>
    </row>
    <row r="29" spans="1:4" ht="14.25">
      <c r="A29" s="6" t="s">
        <v>17</v>
      </c>
      <c r="B29" s="6" t="s">
        <v>26</v>
      </c>
      <c r="C29" s="7"/>
      <c r="D29" s="8"/>
    </row>
    <row r="30" spans="1:4" ht="14.25">
      <c r="A30" s="6" t="s">
        <v>27</v>
      </c>
      <c r="B30" s="5">
        <v>8</v>
      </c>
      <c r="C30" s="7"/>
      <c r="D30" s="8"/>
    </row>
    <row r="31" spans="1:4" ht="14.25">
      <c r="A31" s="6" t="s">
        <v>28</v>
      </c>
      <c r="B31" s="5">
        <v>9</v>
      </c>
      <c r="C31" s="7"/>
      <c r="D31" s="8">
        <v>1355</v>
      </c>
    </row>
    <row r="32" spans="1:4" ht="14.25">
      <c r="A32" s="6" t="s">
        <v>29</v>
      </c>
      <c r="B32" s="5">
        <v>10</v>
      </c>
      <c r="C32" s="7"/>
      <c r="D32" s="8"/>
    </row>
    <row r="33" spans="1:4" ht="14.25">
      <c r="A33" s="6" t="s">
        <v>30</v>
      </c>
      <c r="B33" s="5">
        <v>11</v>
      </c>
      <c r="C33" s="7"/>
      <c r="D33" s="8"/>
    </row>
    <row r="34" spans="1:4" ht="14.25">
      <c r="A34" s="6" t="s">
        <v>31</v>
      </c>
      <c r="B34" s="5">
        <v>12</v>
      </c>
      <c r="C34" s="7">
        <v>9720</v>
      </c>
      <c r="D34" s="8">
        <v>4527</v>
      </c>
    </row>
    <row r="35" spans="1:4" ht="14.25">
      <c r="A35" s="6" t="s">
        <v>32</v>
      </c>
      <c r="B35" s="5">
        <v>13</v>
      </c>
      <c r="C35" s="7">
        <v>2287</v>
      </c>
      <c r="D35" s="8">
        <v>4496</v>
      </c>
    </row>
    <row r="36" spans="1:4" ht="14.25">
      <c r="A36" s="6" t="s">
        <v>33</v>
      </c>
      <c r="B36" s="5">
        <v>14</v>
      </c>
      <c r="C36" s="7">
        <v>529</v>
      </c>
      <c r="D36" s="8">
        <v>78</v>
      </c>
    </row>
    <row r="37" spans="1:4" ht="14.25">
      <c r="A37" s="6" t="s">
        <v>34</v>
      </c>
      <c r="B37" s="5">
        <v>15</v>
      </c>
      <c r="C37" s="7">
        <f>SUM(C41:C49)</f>
        <v>80236</v>
      </c>
      <c r="D37" s="8">
        <f>SUM(D41:D49)</f>
        <v>59802</v>
      </c>
    </row>
    <row r="38" spans="1:4" ht="14.25">
      <c r="A38" s="6" t="s">
        <v>10</v>
      </c>
      <c r="B38" s="6"/>
      <c r="C38" s="9"/>
      <c r="D38" s="10"/>
    </row>
    <row r="39" spans="1:4" ht="14.25">
      <c r="A39" s="6" t="s">
        <v>35</v>
      </c>
      <c r="B39" s="6" t="s">
        <v>36</v>
      </c>
      <c r="C39" s="7">
        <v>549</v>
      </c>
      <c r="D39" s="8">
        <v>163</v>
      </c>
    </row>
    <row r="40" spans="1:4" ht="14.25">
      <c r="A40" s="6" t="s">
        <v>37</v>
      </c>
      <c r="B40" s="6" t="s">
        <v>38</v>
      </c>
      <c r="C40" s="8"/>
      <c r="D40" s="8"/>
    </row>
    <row r="41" spans="1:4" ht="14.25">
      <c r="A41" s="6" t="s">
        <v>39</v>
      </c>
      <c r="B41" s="6" t="s">
        <v>40</v>
      </c>
      <c r="C41" s="8">
        <v>549</v>
      </c>
      <c r="D41" s="8">
        <v>163</v>
      </c>
    </row>
    <row r="42" spans="1:4" ht="14.25">
      <c r="A42" s="6" t="s">
        <v>41</v>
      </c>
      <c r="B42" s="6" t="s">
        <v>42</v>
      </c>
      <c r="C42" s="8">
        <v>2665</v>
      </c>
      <c r="D42" s="8">
        <v>2100</v>
      </c>
    </row>
    <row r="43" spans="1:4" ht="14.25">
      <c r="A43" s="6" t="s">
        <v>43</v>
      </c>
      <c r="B43" s="6" t="s">
        <v>44</v>
      </c>
      <c r="C43" s="8"/>
      <c r="D43" s="8"/>
    </row>
    <row r="44" spans="1:4" ht="14.25">
      <c r="A44" s="6" t="s">
        <v>45</v>
      </c>
      <c r="B44" s="6" t="s">
        <v>46</v>
      </c>
      <c r="C44" s="8">
        <v>36566</v>
      </c>
      <c r="D44" s="8">
        <v>37034</v>
      </c>
    </row>
    <row r="45" spans="1:4" ht="14.25">
      <c r="A45" s="6" t="s">
        <v>47</v>
      </c>
      <c r="B45" s="6" t="s">
        <v>48</v>
      </c>
      <c r="C45" s="8">
        <v>40272</v>
      </c>
      <c r="D45" s="8">
        <v>20267</v>
      </c>
    </row>
    <row r="46" spans="1:4" ht="14.25">
      <c r="A46" s="6" t="s">
        <v>49</v>
      </c>
      <c r="B46" s="6" t="s">
        <v>50</v>
      </c>
      <c r="C46" s="8">
        <v>184</v>
      </c>
      <c r="D46" s="8">
        <v>238</v>
      </c>
    </row>
    <row r="47" spans="1:4" ht="14.25">
      <c r="A47" s="6" t="s">
        <v>51</v>
      </c>
      <c r="B47" s="6" t="s">
        <v>52</v>
      </c>
      <c r="C47" s="10"/>
      <c r="D47" s="10"/>
    </row>
    <row r="48" spans="1:4" ht="14.25">
      <c r="A48" s="6" t="s">
        <v>53</v>
      </c>
      <c r="B48" s="6" t="s">
        <v>54</v>
      </c>
      <c r="C48" s="10"/>
      <c r="D48" s="10"/>
    </row>
    <row r="49" spans="1:4" ht="14.25">
      <c r="A49" s="6" t="s">
        <v>55</v>
      </c>
      <c r="B49" s="6" t="s">
        <v>56</v>
      </c>
      <c r="C49" s="8"/>
      <c r="D49" s="8"/>
    </row>
    <row r="50" spans="1:4" ht="14.25">
      <c r="A50" s="6" t="s">
        <v>57</v>
      </c>
      <c r="B50" s="5">
        <v>16</v>
      </c>
      <c r="C50" s="8"/>
      <c r="D50" s="8"/>
    </row>
    <row r="51" spans="1:4" ht="14.25">
      <c r="A51" s="6" t="s">
        <v>10</v>
      </c>
      <c r="B51" s="6"/>
      <c r="C51" s="10"/>
      <c r="D51" s="10"/>
    </row>
    <row r="52" spans="1:4" ht="14.25">
      <c r="A52" s="6" t="s">
        <v>58</v>
      </c>
      <c r="B52" s="6" t="s">
        <v>59</v>
      </c>
      <c r="C52" s="8"/>
      <c r="D52" s="8"/>
    </row>
    <row r="53" spans="1:4" ht="14.25">
      <c r="A53" s="6" t="s">
        <v>60</v>
      </c>
      <c r="B53" s="6" t="s">
        <v>61</v>
      </c>
      <c r="C53" s="8"/>
      <c r="D53" s="8"/>
    </row>
    <row r="54" spans="1:4" ht="14.25">
      <c r="A54" s="6" t="s">
        <v>62</v>
      </c>
      <c r="B54" s="6" t="s">
        <v>63</v>
      </c>
      <c r="C54" s="8"/>
      <c r="D54" s="8"/>
    </row>
    <row r="55" spans="1:4" ht="14.25">
      <c r="A55" s="6" t="s">
        <v>64</v>
      </c>
      <c r="B55" s="6" t="s">
        <v>65</v>
      </c>
      <c r="C55" s="8"/>
      <c r="D55" s="8"/>
    </row>
    <row r="56" spans="1:4" ht="14.25">
      <c r="A56" s="6" t="s">
        <v>66</v>
      </c>
      <c r="B56" s="5">
        <v>17</v>
      </c>
      <c r="C56" s="8">
        <v>1917</v>
      </c>
      <c r="D56" s="8">
        <v>99</v>
      </c>
    </row>
    <row r="57" spans="1:4" ht="14.25">
      <c r="A57" s="6" t="s">
        <v>67</v>
      </c>
      <c r="B57" s="5">
        <v>18</v>
      </c>
      <c r="C57" s="8">
        <v>3897</v>
      </c>
      <c r="D57" s="8">
        <v>3897</v>
      </c>
    </row>
    <row r="58" spans="1:4" ht="14.25">
      <c r="A58" s="6" t="s">
        <v>68</v>
      </c>
      <c r="B58" s="5">
        <v>19</v>
      </c>
      <c r="C58" s="8">
        <v>9060</v>
      </c>
      <c r="D58" s="8">
        <v>20101</v>
      </c>
    </row>
    <row r="59" spans="1:4" ht="14.25">
      <c r="A59" s="6" t="s">
        <v>69</v>
      </c>
      <c r="B59" s="5">
        <v>20</v>
      </c>
      <c r="C59" s="8">
        <v>11987</v>
      </c>
      <c r="D59" s="8">
        <v>27604</v>
      </c>
    </row>
    <row r="60" spans="1:4" ht="14.25">
      <c r="A60" s="6" t="s">
        <v>70</v>
      </c>
      <c r="B60" s="5">
        <v>21</v>
      </c>
      <c r="C60" s="8">
        <f>C10+C15+C21+C24+C31+C34+C35+C36+C37+C56+C57+C58+C59+C18</f>
        <v>1991007</v>
      </c>
      <c r="D60" s="8">
        <f>D10+D15+D21+D24+D31+D34+D35+D36+D37+D56+D57+D58+D59</f>
        <v>1720702</v>
      </c>
    </row>
    <row r="61" spans="1:4" ht="14.25">
      <c r="A61" s="6"/>
      <c r="B61" s="6"/>
      <c r="C61" s="10"/>
      <c r="D61" s="10"/>
    </row>
    <row r="62" spans="1:4" ht="14.25">
      <c r="A62" s="6" t="s">
        <v>71</v>
      </c>
      <c r="B62" s="6"/>
      <c r="C62" s="10"/>
      <c r="D62" s="10"/>
    </row>
    <row r="63" spans="1:4" ht="14.25">
      <c r="A63" s="6" t="s">
        <v>72</v>
      </c>
      <c r="B63" s="5">
        <v>22</v>
      </c>
      <c r="C63" s="8">
        <v>7834</v>
      </c>
      <c r="D63" s="8"/>
    </row>
    <row r="64" spans="1:4" ht="14.25">
      <c r="A64" s="6" t="s">
        <v>73</v>
      </c>
      <c r="B64" s="5">
        <v>23</v>
      </c>
      <c r="C64" s="8"/>
      <c r="D64" s="8"/>
    </row>
    <row r="65" spans="1:4" ht="14.25">
      <c r="A65" s="6" t="s">
        <v>74</v>
      </c>
      <c r="B65" s="5">
        <v>24</v>
      </c>
      <c r="C65" s="8"/>
      <c r="D65" s="8"/>
    </row>
    <row r="66" spans="1:4" ht="14.25">
      <c r="A66" s="6" t="s">
        <v>75</v>
      </c>
      <c r="B66" s="5">
        <v>25</v>
      </c>
      <c r="C66" s="10"/>
      <c r="D66" s="10"/>
    </row>
    <row r="67" spans="1:4" ht="14.25">
      <c r="A67" s="6" t="s">
        <v>76</v>
      </c>
      <c r="B67" s="5">
        <v>26</v>
      </c>
      <c r="C67" s="8"/>
      <c r="D67" s="8"/>
    </row>
    <row r="68" spans="1:4" ht="14.25">
      <c r="A68" s="6" t="s">
        <v>77</v>
      </c>
      <c r="B68" s="5">
        <v>27</v>
      </c>
      <c r="C68" s="8"/>
      <c r="D68" s="8"/>
    </row>
    <row r="69" spans="1:4" ht="14.25">
      <c r="A69" s="6" t="s">
        <v>78</v>
      </c>
      <c r="B69" s="5">
        <v>28</v>
      </c>
      <c r="C69" s="8">
        <v>3330</v>
      </c>
      <c r="D69" s="8">
        <v>3242</v>
      </c>
    </row>
    <row r="70" spans="1:4" ht="14.25">
      <c r="A70" s="6" t="s">
        <v>79</v>
      </c>
      <c r="B70" s="5">
        <v>29</v>
      </c>
      <c r="C70" s="8">
        <f>SUM(C75:C83)</f>
        <v>2638</v>
      </c>
      <c r="D70" s="8">
        <f>SUM(D75:D83)</f>
        <v>2770</v>
      </c>
    </row>
    <row r="71" spans="1:4" ht="14.25">
      <c r="A71" s="6" t="s">
        <v>10</v>
      </c>
      <c r="B71" s="6"/>
      <c r="C71" s="10"/>
      <c r="D71" s="10"/>
    </row>
    <row r="72" spans="1:4" ht="14.25">
      <c r="A72" s="6" t="s">
        <v>80</v>
      </c>
      <c r="B72" s="6" t="s">
        <v>81</v>
      </c>
      <c r="C72" s="10"/>
      <c r="D72" s="10"/>
    </row>
    <row r="73" spans="1:4" ht="14.25">
      <c r="A73" s="6" t="s">
        <v>82</v>
      </c>
      <c r="B73" s="6" t="s">
        <v>83</v>
      </c>
      <c r="C73" s="10"/>
      <c r="D73" s="10"/>
    </row>
    <row r="74" spans="1:4" ht="14.25">
      <c r="A74" s="6" t="s">
        <v>84</v>
      </c>
      <c r="B74" s="6" t="s">
        <v>85</v>
      </c>
      <c r="C74" s="10"/>
      <c r="D74" s="10"/>
    </row>
    <row r="75" spans="1:4" ht="14.25">
      <c r="A75" s="6" t="s">
        <v>86</v>
      </c>
      <c r="B75" s="6" t="s">
        <v>87</v>
      </c>
      <c r="C75" s="10"/>
      <c r="D75" s="10"/>
    </row>
    <row r="76" spans="1:4" ht="14.25">
      <c r="A76" s="6" t="s">
        <v>88</v>
      </c>
      <c r="B76" s="6" t="s">
        <v>89</v>
      </c>
      <c r="C76" s="10"/>
      <c r="D76" s="10"/>
    </row>
    <row r="77" spans="1:4" ht="14.25">
      <c r="A77" s="6" t="s">
        <v>90</v>
      </c>
      <c r="B77" s="6" t="s">
        <v>91</v>
      </c>
      <c r="C77" s="10"/>
      <c r="D77" s="10"/>
    </row>
    <row r="78" spans="1:4" ht="14.25">
      <c r="A78" s="6" t="s">
        <v>92</v>
      </c>
      <c r="B78" s="6" t="s">
        <v>93</v>
      </c>
      <c r="C78" s="8">
        <v>530</v>
      </c>
      <c r="D78" s="8">
        <v>685</v>
      </c>
    </row>
    <row r="79" spans="1:4" ht="14.25">
      <c r="A79" s="6" t="s">
        <v>94</v>
      </c>
      <c r="B79" s="6" t="s">
        <v>95</v>
      </c>
      <c r="C79" s="8"/>
      <c r="D79" s="8"/>
    </row>
    <row r="80" spans="1:4" ht="14.25">
      <c r="A80" s="6" t="s">
        <v>96</v>
      </c>
      <c r="B80" s="6" t="s">
        <v>97</v>
      </c>
      <c r="C80" s="8"/>
      <c r="D80" s="8"/>
    </row>
    <row r="81" spans="1:4" ht="14.25">
      <c r="A81" s="6" t="s">
        <v>98</v>
      </c>
      <c r="B81" s="6" t="s">
        <v>99</v>
      </c>
      <c r="C81" s="8">
        <v>2101</v>
      </c>
      <c r="D81" s="8">
        <v>2081</v>
      </c>
    </row>
    <row r="82" spans="1:4" ht="14.25">
      <c r="A82" s="6" t="s">
        <v>100</v>
      </c>
      <c r="B82" s="6" t="s">
        <v>101</v>
      </c>
      <c r="C82" s="8">
        <v>7</v>
      </c>
      <c r="D82" s="8">
        <v>4</v>
      </c>
    </row>
    <row r="83" spans="1:4" ht="14.25">
      <c r="A83" s="6" t="s">
        <v>102</v>
      </c>
      <c r="B83" s="6" t="s">
        <v>103</v>
      </c>
      <c r="C83" s="8"/>
      <c r="D83" s="8"/>
    </row>
    <row r="84" spans="1:4" ht="14.25">
      <c r="A84" s="6" t="s">
        <v>104</v>
      </c>
      <c r="B84" s="5">
        <v>30</v>
      </c>
      <c r="C84" s="8"/>
      <c r="D84" s="8"/>
    </row>
    <row r="85" spans="1:4" ht="14.25">
      <c r="A85" s="6" t="s">
        <v>10</v>
      </c>
      <c r="B85" s="6"/>
      <c r="C85" s="10"/>
      <c r="D85" s="10"/>
    </row>
    <row r="86" spans="1:4" ht="14.25">
      <c r="A86" s="6" t="s">
        <v>105</v>
      </c>
      <c r="B86" s="6" t="s">
        <v>106</v>
      </c>
      <c r="C86" s="8"/>
      <c r="D86" s="8"/>
    </row>
    <row r="87" spans="1:4" ht="14.25">
      <c r="A87" s="6" t="s">
        <v>107</v>
      </c>
      <c r="B87" s="6" t="s">
        <v>108</v>
      </c>
      <c r="C87" s="8"/>
      <c r="D87" s="8"/>
    </row>
    <row r="88" spans="1:4" ht="14.25">
      <c r="A88" s="6" t="s">
        <v>109</v>
      </c>
      <c r="B88" s="6" t="s">
        <v>110</v>
      </c>
      <c r="C88" s="8"/>
      <c r="D88" s="8"/>
    </row>
    <row r="89" spans="1:4" ht="14.25">
      <c r="A89" s="6" t="s">
        <v>111</v>
      </c>
      <c r="B89" s="6" t="s">
        <v>112</v>
      </c>
      <c r="C89" s="8"/>
      <c r="D89" s="8"/>
    </row>
    <row r="90" spans="1:4" ht="14.25">
      <c r="A90" s="6" t="s">
        <v>113</v>
      </c>
      <c r="B90" s="5">
        <v>31</v>
      </c>
      <c r="C90" s="8">
        <v>11</v>
      </c>
      <c r="D90" s="8">
        <v>9302</v>
      </c>
    </row>
    <row r="91" spans="1:4" ht="14.25">
      <c r="A91" s="6" t="s">
        <v>114</v>
      </c>
      <c r="B91" s="5">
        <v>32</v>
      </c>
      <c r="C91" s="8"/>
      <c r="D91" s="8"/>
    </row>
    <row r="92" spans="1:4" ht="14.25">
      <c r="A92" s="6" t="s">
        <v>115</v>
      </c>
      <c r="B92" s="5">
        <v>33</v>
      </c>
      <c r="C92" s="8">
        <v>5116</v>
      </c>
      <c r="D92" s="8">
        <v>5918</v>
      </c>
    </row>
    <row r="93" spans="1:4" ht="14.25">
      <c r="A93" s="6" t="s">
        <v>116</v>
      </c>
      <c r="B93" s="5">
        <v>34</v>
      </c>
      <c r="C93" s="8">
        <v>5271</v>
      </c>
      <c r="D93" s="8">
        <v>10967</v>
      </c>
    </row>
    <row r="94" spans="1:4" ht="14.25">
      <c r="A94" s="6" t="s">
        <v>117</v>
      </c>
      <c r="B94" s="5">
        <v>35</v>
      </c>
      <c r="C94" s="8"/>
      <c r="D94" s="8"/>
    </row>
    <row r="95" spans="1:4" ht="14.25">
      <c r="A95" s="6" t="s">
        <v>118</v>
      </c>
      <c r="B95" s="5">
        <v>36</v>
      </c>
      <c r="C95" s="8">
        <f>C69+C70+C90+C92+C93+C94+C63</f>
        <v>24200</v>
      </c>
      <c r="D95" s="8">
        <f>D69+D70+D90+D92+D93</f>
        <v>32199</v>
      </c>
    </row>
    <row r="96" spans="1:4" ht="14.25">
      <c r="A96" s="6"/>
      <c r="B96" s="6"/>
      <c r="C96" s="10"/>
      <c r="D96" s="10"/>
    </row>
    <row r="97" spans="1:4" ht="14.25">
      <c r="A97" s="6" t="s">
        <v>119</v>
      </c>
      <c r="B97" s="6"/>
      <c r="C97" s="10"/>
      <c r="D97" s="10"/>
    </row>
    <row r="98" spans="1:4" ht="14.25">
      <c r="A98" s="6" t="s">
        <v>120</v>
      </c>
      <c r="B98" s="5">
        <v>37</v>
      </c>
      <c r="C98" s="8">
        <f>C100</f>
        <v>1300000</v>
      </c>
      <c r="D98" s="8">
        <v>1300000</v>
      </c>
    </row>
    <row r="99" spans="1:4" ht="14.25">
      <c r="A99" s="6" t="s">
        <v>10</v>
      </c>
      <c r="B99" s="6"/>
      <c r="C99" s="10"/>
      <c r="D99" s="10"/>
    </row>
    <row r="100" spans="1:4" ht="14.25">
      <c r="A100" s="6" t="s">
        <v>121</v>
      </c>
      <c r="B100" s="6" t="s">
        <v>122</v>
      </c>
      <c r="C100" s="8">
        <v>1300000</v>
      </c>
      <c r="D100" s="8">
        <v>1300000</v>
      </c>
    </row>
    <row r="101" spans="1:4" ht="14.25">
      <c r="A101" s="6" t="s">
        <v>123</v>
      </c>
      <c r="B101" s="6" t="s">
        <v>124</v>
      </c>
      <c r="C101" s="8"/>
      <c r="D101" s="8"/>
    </row>
    <row r="102" spans="1:4" ht="14.25">
      <c r="A102" s="6" t="s">
        <v>125</v>
      </c>
      <c r="B102" s="5">
        <v>38</v>
      </c>
      <c r="C102" s="8"/>
      <c r="D102" s="8"/>
    </row>
    <row r="103" spans="1:4" ht="14.25">
      <c r="A103" s="6" t="s">
        <v>126</v>
      </c>
      <c r="B103" s="5">
        <v>39</v>
      </c>
      <c r="C103" s="8"/>
      <c r="D103" s="8"/>
    </row>
    <row r="104" spans="1:4" ht="14.25">
      <c r="A104" s="6" t="s">
        <v>127</v>
      </c>
      <c r="B104" s="5">
        <v>40</v>
      </c>
      <c r="C104" s="8">
        <f>C106+C107</f>
        <v>20062</v>
      </c>
      <c r="D104" s="8">
        <v>20394</v>
      </c>
    </row>
    <row r="105" spans="1:4" ht="14.25">
      <c r="A105" s="6" t="s">
        <v>10</v>
      </c>
      <c r="B105" s="6"/>
      <c r="C105" s="10"/>
      <c r="D105" s="10"/>
    </row>
    <row r="106" spans="1:4" ht="14.25">
      <c r="A106" s="6" t="s">
        <v>128</v>
      </c>
      <c r="B106" s="6" t="s">
        <v>129</v>
      </c>
      <c r="C106" s="8">
        <v>20062</v>
      </c>
      <c r="D106" s="8">
        <v>19383</v>
      </c>
    </row>
    <row r="107" spans="1:4" ht="14.25">
      <c r="A107" s="6" t="s">
        <v>130</v>
      </c>
      <c r="B107" s="6" t="s">
        <v>131</v>
      </c>
      <c r="C107" s="8">
        <v>0</v>
      </c>
      <c r="D107" s="8">
        <v>1011</v>
      </c>
    </row>
    <row r="108" spans="1:4" ht="14.25">
      <c r="A108" s="6" t="s">
        <v>132</v>
      </c>
      <c r="B108" s="5">
        <v>41</v>
      </c>
      <c r="C108" s="8"/>
      <c r="D108" s="8"/>
    </row>
    <row r="109" spans="1:4" ht="14.25">
      <c r="A109" s="6" t="s">
        <v>133</v>
      </c>
      <c r="B109" s="5">
        <v>42</v>
      </c>
      <c r="C109" s="8">
        <f>C111+C112</f>
        <v>646745</v>
      </c>
      <c r="D109" s="8">
        <v>368109</v>
      </c>
    </row>
    <row r="110" spans="1:4" ht="14.25">
      <c r="A110" s="6" t="s">
        <v>134</v>
      </c>
      <c r="B110" s="6"/>
      <c r="C110" s="10"/>
      <c r="D110" s="10"/>
    </row>
    <row r="111" spans="1:4" ht="14.25">
      <c r="A111" s="6" t="s">
        <v>135</v>
      </c>
      <c r="B111" s="6" t="s">
        <v>136</v>
      </c>
      <c r="C111" s="8">
        <v>368147</v>
      </c>
      <c r="D111" s="8">
        <v>161837</v>
      </c>
    </row>
    <row r="112" spans="1:4" ht="14.25">
      <c r="A112" s="6" t="s">
        <v>137</v>
      </c>
      <c r="B112" s="6" t="s">
        <v>138</v>
      </c>
      <c r="C112" s="8">
        <v>278598</v>
      </c>
      <c r="D112" s="8">
        <v>206272</v>
      </c>
    </row>
    <row r="113" spans="1:4" ht="14.25">
      <c r="A113" s="6" t="s">
        <v>139</v>
      </c>
      <c r="B113" s="5">
        <v>43</v>
      </c>
      <c r="C113" s="8">
        <f>C98+C104+C109</f>
        <v>1966807</v>
      </c>
      <c r="D113" s="8">
        <f>D98+D104+D109</f>
        <v>1688503</v>
      </c>
    </row>
    <row r="114" spans="1:4" ht="14.25">
      <c r="A114" s="6"/>
      <c r="B114" s="6"/>
      <c r="C114" s="10"/>
      <c r="D114" s="10"/>
    </row>
    <row r="115" spans="1:4" ht="14.25">
      <c r="A115" s="6" t="s">
        <v>140</v>
      </c>
      <c r="B115" s="5">
        <v>44</v>
      </c>
      <c r="C115" s="8">
        <f>C113+C95</f>
        <v>1991007</v>
      </c>
      <c r="D115" s="8">
        <f>D113+D95</f>
        <v>1720702</v>
      </c>
    </row>
    <row r="116" ht="14.25">
      <c r="C116" s="41">
        <f>C115-C60</f>
        <v>0</v>
      </c>
    </row>
    <row r="117" spans="1:4" ht="14.25">
      <c r="A117" s="1" t="s">
        <v>141</v>
      </c>
      <c r="C117" s="11" t="s">
        <v>142</v>
      </c>
      <c r="D117" s="12">
        <v>43108</v>
      </c>
    </row>
    <row r="118" spans="1:4" ht="14.25">
      <c r="A118" s="13" t="s">
        <v>143</v>
      </c>
      <c r="C118" s="11" t="s">
        <v>144</v>
      </c>
      <c r="D118" s="11" t="s">
        <v>145</v>
      </c>
    </row>
    <row r="119" spans="1:4" ht="14.25">
      <c r="A119" s="1" t="s">
        <v>146</v>
      </c>
      <c r="C119" s="11" t="s">
        <v>142</v>
      </c>
      <c r="D119" s="12">
        <f>D117</f>
        <v>43108</v>
      </c>
    </row>
    <row r="120" spans="1:4" ht="14.25">
      <c r="A120" s="13" t="s">
        <v>143</v>
      </c>
      <c r="C120" s="11" t="s">
        <v>144</v>
      </c>
      <c r="D120" s="11" t="s">
        <v>145</v>
      </c>
    </row>
    <row r="121" spans="1:3" ht="14.25">
      <c r="A121" s="1" t="s">
        <v>147</v>
      </c>
      <c r="C121" s="11" t="s">
        <v>142</v>
      </c>
    </row>
    <row r="122" spans="1:3" ht="14.25">
      <c r="A122" s="13" t="s">
        <v>143</v>
      </c>
      <c r="C122" s="11" t="s">
        <v>144</v>
      </c>
    </row>
    <row r="123" ht="14.25">
      <c r="A123" s="1" t="s">
        <v>148</v>
      </c>
    </row>
  </sheetData>
  <sheetProtection/>
  <mergeCells count="4">
    <mergeCell ref="A2:D2"/>
    <mergeCell ref="A3:D3"/>
    <mergeCell ref="A4:D4"/>
    <mergeCell ref="A5:D5"/>
  </mergeCells>
  <printOptions/>
  <pageMargins left="0.42" right="0.22" top="0.2" bottom="0.22" header="0.31496062992125984" footer="0.31496062992125984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9"/>
  <sheetViews>
    <sheetView tabSelected="1" zoomScalePageLayoutView="0" workbookViewId="0" topLeftCell="A1">
      <selection activeCell="A6" sqref="A6"/>
    </sheetView>
  </sheetViews>
  <sheetFormatPr defaultColWidth="8.00390625" defaultRowHeight="15"/>
  <cols>
    <col min="1" max="1" width="68.28125" style="1" customWidth="1"/>
    <col min="2" max="2" width="10.7109375" style="1" customWidth="1"/>
    <col min="3" max="3" width="17.7109375" style="1" customWidth="1"/>
    <col min="4" max="4" width="16.57421875" style="1" customWidth="1"/>
    <col min="5" max="5" width="15.7109375" style="1" customWidth="1"/>
    <col min="6" max="6" width="16.7109375" style="1" customWidth="1"/>
  </cols>
  <sheetData>
    <row r="1" ht="14.25">
      <c r="A1" s="14" t="s">
        <v>149</v>
      </c>
    </row>
    <row r="2" ht="14.25">
      <c r="A2" s="14" t="s">
        <v>1</v>
      </c>
    </row>
    <row r="3" ht="14.25">
      <c r="A3" s="14" t="s">
        <v>150</v>
      </c>
    </row>
    <row r="4" ht="14.25">
      <c r="A4" s="14" t="s">
        <v>275</v>
      </c>
    </row>
    <row r="5" spans="5:6" s="1" customFormat="1" ht="8.25" customHeight="1" thickBot="1">
      <c r="E5" s="40" t="s">
        <v>151</v>
      </c>
      <c r="F5" s="40"/>
    </row>
    <row r="6" spans="1:6" s="18" customFormat="1" ht="57" customHeight="1">
      <c r="A6" s="15" t="s">
        <v>4</v>
      </c>
      <c r="B6" s="16" t="s">
        <v>152</v>
      </c>
      <c r="C6" s="16" t="s">
        <v>153</v>
      </c>
      <c r="D6" s="16" t="s">
        <v>154</v>
      </c>
      <c r="E6" s="16" t="s">
        <v>155</v>
      </c>
      <c r="F6" s="17" t="s">
        <v>156</v>
      </c>
    </row>
    <row r="7" spans="1:6" ht="15" thickBot="1">
      <c r="A7" s="19">
        <v>1</v>
      </c>
      <c r="B7" s="5">
        <v>2</v>
      </c>
      <c r="C7" s="5">
        <v>3</v>
      </c>
      <c r="D7" s="5">
        <v>4</v>
      </c>
      <c r="E7" s="5">
        <v>5</v>
      </c>
      <c r="F7" s="20">
        <v>6</v>
      </c>
    </row>
    <row r="8" spans="1:7" ht="14.25">
      <c r="A8" s="21" t="s">
        <v>157</v>
      </c>
      <c r="B8" s="22">
        <v>1</v>
      </c>
      <c r="C8" s="23">
        <f>C11+C12+C25</f>
        <v>11132</v>
      </c>
      <c r="D8" s="23">
        <f>D11+D12+D25</f>
        <v>182772</v>
      </c>
      <c r="E8" s="23">
        <f>E11+E12+E25</f>
        <v>13412</v>
      </c>
      <c r="F8" s="23">
        <f>F11+F12+F25</f>
        <v>160499</v>
      </c>
      <c r="G8" s="24"/>
    </row>
    <row r="9" spans="1:7" ht="14.25">
      <c r="A9" s="25" t="s">
        <v>134</v>
      </c>
      <c r="B9" s="6"/>
      <c r="C9" s="6"/>
      <c r="D9" s="6"/>
      <c r="E9" s="6"/>
      <c r="F9" s="26"/>
      <c r="G9" s="24"/>
    </row>
    <row r="10" spans="1:7" ht="14.25">
      <c r="A10" s="25" t="s">
        <v>158</v>
      </c>
      <c r="B10" s="6" t="s">
        <v>12</v>
      </c>
      <c r="C10" s="6"/>
      <c r="D10" s="6"/>
      <c r="E10" s="6"/>
      <c r="F10" s="26"/>
      <c r="G10" s="24"/>
    </row>
    <row r="11" spans="1:7" ht="14.25">
      <c r="A11" s="25" t="s">
        <v>159</v>
      </c>
      <c r="B11" s="6" t="s">
        <v>14</v>
      </c>
      <c r="C11" s="27">
        <v>6749</v>
      </c>
      <c r="D11" s="27">
        <v>86237</v>
      </c>
      <c r="E11" s="28">
        <v>4243</v>
      </c>
      <c r="F11" s="29">
        <v>31824</v>
      </c>
      <c r="G11" s="24"/>
    </row>
    <row r="12" spans="1:7" ht="14.25">
      <c r="A12" s="25" t="s">
        <v>160</v>
      </c>
      <c r="B12" s="6" t="s">
        <v>161</v>
      </c>
      <c r="C12" s="30">
        <v>4182</v>
      </c>
      <c r="D12" s="27">
        <v>94685</v>
      </c>
      <c r="E12" s="27">
        <v>9153</v>
      </c>
      <c r="F12" s="29">
        <v>126587</v>
      </c>
      <c r="G12" s="24"/>
    </row>
    <row r="13" spans="1:7" ht="14.25">
      <c r="A13" s="25" t="s">
        <v>134</v>
      </c>
      <c r="B13" s="6"/>
      <c r="C13" s="6"/>
      <c r="D13" s="6"/>
      <c r="E13" s="6"/>
      <c r="F13" s="26"/>
      <c r="G13" s="24"/>
    </row>
    <row r="14" spans="1:7" ht="14.25">
      <c r="A14" s="25" t="s">
        <v>162</v>
      </c>
      <c r="B14" s="6" t="s">
        <v>163</v>
      </c>
      <c r="C14" s="27"/>
      <c r="D14" s="27"/>
      <c r="E14" s="27"/>
      <c r="F14" s="29"/>
      <c r="G14" s="24"/>
    </row>
    <row r="15" spans="1:7" ht="14.25">
      <c r="A15" s="25" t="str">
        <f>A13</f>
        <v>в том числе:</v>
      </c>
      <c r="B15" s="6"/>
      <c r="C15" s="27"/>
      <c r="D15" s="27"/>
      <c r="E15" s="27"/>
      <c r="F15" s="29"/>
      <c r="G15" s="24"/>
    </row>
    <row r="16" spans="1:7" ht="14.25">
      <c r="A16" s="25" t="s">
        <v>164</v>
      </c>
      <c r="B16" s="6" t="s">
        <v>165</v>
      </c>
      <c r="C16" s="27"/>
      <c r="D16" s="27"/>
      <c r="E16" s="27"/>
      <c r="F16" s="29"/>
      <c r="G16" s="24"/>
    </row>
    <row r="17" spans="1:7" ht="14.25">
      <c r="A17" s="25" t="s">
        <v>166</v>
      </c>
      <c r="B17" s="6" t="s">
        <v>167</v>
      </c>
      <c r="C17" s="27"/>
      <c r="D17" s="27"/>
      <c r="E17" s="27"/>
      <c r="F17" s="29"/>
      <c r="G17" s="24"/>
    </row>
    <row r="18" spans="1:7" ht="14.25">
      <c r="A18" s="25" t="s">
        <v>168</v>
      </c>
      <c r="B18" s="6" t="s">
        <v>169</v>
      </c>
      <c r="C18" s="27">
        <v>4182</v>
      </c>
      <c r="D18" s="27">
        <v>94685</v>
      </c>
      <c r="E18" s="27">
        <v>9153</v>
      </c>
      <c r="F18" s="29">
        <v>126587</v>
      </c>
      <c r="G18" s="24"/>
    </row>
    <row r="19" spans="1:7" ht="14.25">
      <c r="A19" s="25" t="str">
        <f>A15</f>
        <v>в том числе:</v>
      </c>
      <c r="B19" s="6"/>
      <c r="C19" s="27"/>
      <c r="D19" s="27"/>
      <c r="E19" s="27"/>
      <c r="F19" s="29"/>
      <c r="G19" s="24"/>
    </row>
    <row r="20" spans="1:7" ht="14.25">
      <c r="A20" s="25" t="s">
        <v>170</v>
      </c>
      <c r="B20" s="6" t="s">
        <v>171</v>
      </c>
      <c r="C20" s="28">
        <v>-2090</v>
      </c>
      <c r="D20" s="28">
        <v>7674</v>
      </c>
      <c r="E20" s="28">
        <v>-1</v>
      </c>
      <c r="F20" s="31">
        <v>7167</v>
      </c>
      <c r="G20" s="24"/>
    </row>
    <row r="21" spans="1:7" ht="14.25">
      <c r="A21" s="25" t="s">
        <v>172</v>
      </c>
      <c r="B21" s="6" t="s">
        <v>173</v>
      </c>
      <c r="C21" s="27">
        <v>347</v>
      </c>
      <c r="D21" s="27">
        <v>15528</v>
      </c>
      <c r="E21" s="27">
        <v>1881</v>
      </c>
      <c r="F21" s="29">
        <v>26365</v>
      </c>
      <c r="G21" s="24"/>
    </row>
    <row r="22" spans="1:7" ht="14.25">
      <c r="A22" s="25" t="s">
        <v>174</v>
      </c>
      <c r="B22" s="6" t="s">
        <v>175</v>
      </c>
      <c r="C22" s="27"/>
      <c r="D22" s="27"/>
      <c r="E22" s="27"/>
      <c r="F22" s="29"/>
      <c r="G22" s="24"/>
    </row>
    <row r="23" spans="1:7" ht="14.25">
      <c r="A23" s="25" t="str">
        <f>A15</f>
        <v>в том числе:</v>
      </c>
      <c r="B23" s="6"/>
      <c r="C23" s="27"/>
      <c r="D23" s="27"/>
      <c r="E23" s="27"/>
      <c r="F23" s="29"/>
      <c r="G23" s="24"/>
    </row>
    <row r="24" spans="1:7" ht="14.25">
      <c r="A24" s="25" t="s">
        <v>176</v>
      </c>
      <c r="B24" s="6" t="s">
        <v>177</v>
      </c>
      <c r="C24" s="27"/>
      <c r="D24" s="27"/>
      <c r="E24" s="27"/>
      <c r="F24" s="29"/>
      <c r="G24" s="24"/>
    </row>
    <row r="25" spans="1:7" ht="14.25">
      <c r="A25" s="25" t="s">
        <v>178</v>
      </c>
      <c r="B25" s="6" t="s">
        <v>179</v>
      </c>
      <c r="C25" s="28">
        <v>201</v>
      </c>
      <c r="D25" s="28">
        <v>1850</v>
      </c>
      <c r="E25" s="27">
        <v>16</v>
      </c>
      <c r="F25" s="31">
        <v>2088</v>
      </c>
      <c r="G25" s="24"/>
    </row>
    <row r="26" spans="1:7" ht="14.25">
      <c r="A26" s="25" t="s">
        <v>180</v>
      </c>
      <c r="B26" s="6" t="s">
        <v>181</v>
      </c>
      <c r="C26" s="6"/>
      <c r="D26" s="6"/>
      <c r="E26" s="6"/>
      <c r="F26" s="26"/>
      <c r="G26" s="24"/>
    </row>
    <row r="27" spans="1:7" ht="14.25">
      <c r="A27" s="25" t="s">
        <v>182</v>
      </c>
      <c r="B27" s="5">
        <v>2</v>
      </c>
      <c r="C27" s="28">
        <f>SUM(C31:C37)</f>
        <v>37126</v>
      </c>
      <c r="D27" s="28">
        <f>SUM(D31:D37)</f>
        <v>334322</v>
      </c>
      <c r="E27" s="28">
        <f>SUM(E31:E37)</f>
        <v>20367</v>
      </c>
      <c r="F27" s="28">
        <f>SUM(F31:F37)</f>
        <v>307804</v>
      </c>
      <c r="G27" s="24"/>
    </row>
    <row r="28" spans="1:7" ht="14.25">
      <c r="A28" s="25" t="s">
        <v>134</v>
      </c>
      <c r="B28" s="6"/>
      <c r="C28" s="6"/>
      <c r="D28" s="6"/>
      <c r="E28" s="6"/>
      <c r="F28" s="26"/>
      <c r="G28" s="24"/>
    </row>
    <row r="29" spans="1:7" ht="14.25">
      <c r="A29" s="25" t="s">
        <v>183</v>
      </c>
      <c r="B29" s="6" t="s">
        <v>184</v>
      </c>
      <c r="C29" s="27">
        <v>3539</v>
      </c>
      <c r="D29" s="27">
        <v>22753</v>
      </c>
      <c r="E29" s="28">
        <v>3563</v>
      </c>
      <c r="F29" s="29">
        <v>17488</v>
      </c>
      <c r="G29" s="24"/>
    </row>
    <row r="30" spans="1:7" ht="14.25">
      <c r="A30" s="25" t="s">
        <v>134</v>
      </c>
      <c r="B30" s="6"/>
      <c r="C30" s="6"/>
      <c r="D30" s="6"/>
      <c r="E30" s="6"/>
      <c r="F30" s="26"/>
      <c r="G30" s="24"/>
    </row>
    <row r="31" spans="1:7" ht="14.25">
      <c r="A31" s="25" t="s">
        <v>37</v>
      </c>
      <c r="B31" s="6" t="s">
        <v>185</v>
      </c>
      <c r="C31" s="27"/>
      <c r="D31" s="28"/>
      <c r="E31" s="27"/>
      <c r="F31" s="31">
        <v>893</v>
      </c>
      <c r="G31" s="24"/>
    </row>
    <row r="32" spans="1:7" ht="14.25">
      <c r="A32" s="25" t="s">
        <v>39</v>
      </c>
      <c r="B32" s="6" t="s">
        <v>186</v>
      </c>
      <c r="C32" s="27">
        <v>3539</v>
      </c>
      <c r="D32" s="27">
        <v>22753</v>
      </c>
      <c r="E32" s="28">
        <v>3563</v>
      </c>
      <c r="F32" s="29">
        <v>16595</v>
      </c>
      <c r="G32" s="24"/>
    </row>
    <row r="33" spans="1:7" ht="14.25">
      <c r="A33" s="25" t="s">
        <v>41</v>
      </c>
      <c r="B33" s="6" t="s">
        <v>187</v>
      </c>
      <c r="C33" s="27">
        <v>5027</v>
      </c>
      <c r="D33" s="27">
        <v>49644</v>
      </c>
      <c r="E33" s="27">
        <v>4036</v>
      </c>
      <c r="F33" s="29">
        <v>39898</v>
      </c>
      <c r="G33" s="24"/>
    </row>
    <row r="34" spans="1:7" ht="14.25">
      <c r="A34" s="25" t="s">
        <v>43</v>
      </c>
      <c r="B34" s="6" t="s">
        <v>188</v>
      </c>
      <c r="C34" s="27"/>
      <c r="D34" s="27"/>
      <c r="E34" s="27"/>
      <c r="F34" s="29"/>
      <c r="G34" s="24"/>
    </row>
    <row r="35" spans="1:7" ht="14.25">
      <c r="A35" s="25" t="s">
        <v>47</v>
      </c>
      <c r="B35" s="6" t="s">
        <v>189</v>
      </c>
      <c r="C35" s="27">
        <v>4342</v>
      </c>
      <c r="D35" s="27">
        <v>82922</v>
      </c>
      <c r="E35" s="27">
        <v>-5606</v>
      </c>
      <c r="F35" s="29">
        <v>75644</v>
      </c>
      <c r="G35" s="24"/>
    </row>
    <row r="36" spans="1:7" ht="14.25">
      <c r="A36" s="25" t="s">
        <v>45</v>
      </c>
      <c r="B36" s="6" t="s">
        <v>190</v>
      </c>
      <c r="C36" s="27">
        <v>24011</v>
      </c>
      <c r="D36" s="27">
        <v>176018</v>
      </c>
      <c r="E36" s="27">
        <v>18136</v>
      </c>
      <c r="F36" s="29">
        <v>171849</v>
      </c>
      <c r="G36" s="24"/>
    </row>
    <row r="37" spans="1:7" ht="14.25">
      <c r="A37" s="25" t="s">
        <v>49</v>
      </c>
      <c r="B37" s="6" t="s">
        <v>191</v>
      </c>
      <c r="C37" s="28">
        <v>207</v>
      </c>
      <c r="D37" s="27">
        <v>2985</v>
      </c>
      <c r="E37" s="28">
        <v>238</v>
      </c>
      <c r="F37" s="29">
        <v>2925</v>
      </c>
      <c r="G37" s="24"/>
    </row>
    <row r="38" spans="1:7" ht="14.25">
      <c r="A38" s="25" t="s">
        <v>192</v>
      </c>
      <c r="B38" s="6" t="s">
        <v>193</v>
      </c>
      <c r="C38" s="27"/>
      <c r="D38" s="27"/>
      <c r="E38" s="27"/>
      <c r="F38" s="29"/>
      <c r="G38" s="24"/>
    </row>
    <row r="39" spans="1:7" ht="14.25">
      <c r="A39" s="25" t="s">
        <v>51</v>
      </c>
      <c r="B39" s="6" t="s">
        <v>194</v>
      </c>
      <c r="C39" s="27"/>
      <c r="D39" s="27"/>
      <c r="E39" s="27"/>
      <c r="F39" s="29"/>
      <c r="G39" s="24"/>
    </row>
    <row r="40" spans="1:7" ht="14.25">
      <c r="A40" s="25" t="s">
        <v>53</v>
      </c>
      <c r="B40" s="6" t="s">
        <v>195</v>
      </c>
      <c r="C40" s="27"/>
      <c r="D40" s="27"/>
      <c r="E40" s="27"/>
      <c r="F40" s="29"/>
      <c r="G40" s="24"/>
    </row>
    <row r="41" spans="1:7" ht="14.25">
      <c r="A41" s="25" t="s">
        <v>196</v>
      </c>
      <c r="B41" s="5">
        <v>3</v>
      </c>
      <c r="C41" s="28">
        <v>1659</v>
      </c>
      <c r="D41" s="28">
        <v>24901</v>
      </c>
      <c r="E41" s="28">
        <v>58</v>
      </c>
      <c r="F41" s="31">
        <v>12644</v>
      </c>
      <c r="G41" s="24"/>
    </row>
    <row r="42" spans="1:7" ht="14.25">
      <c r="A42" s="25" t="s">
        <v>197</v>
      </c>
      <c r="B42" s="5">
        <v>4</v>
      </c>
      <c r="C42" s="27">
        <v>101744</v>
      </c>
      <c r="D42" s="28">
        <v>781158</v>
      </c>
      <c r="E42" s="27">
        <v>53905</v>
      </c>
      <c r="F42" s="31">
        <v>776524</v>
      </c>
      <c r="G42" s="24"/>
    </row>
    <row r="43" spans="1:7" ht="14.25">
      <c r="A43" s="25" t="s">
        <v>198</v>
      </c>
      <c r="B43" s="5">
        <v>5</v>
      </c>
      <c r="C43" s="28">
        <v>27</v>
      </c>
      <c r="D43" s="28">
        <v>5944</v>
      </c>
      <c r="E43" s="28">
        <v>604</v>
      </c>
      <c r="F43" s="31">
        <v>1152</v>
      </c>
      <c r="G43" s="24"/>
    </row>
    <row r="44" spans="1:7" ht="14.25">
      <c r="A44" s="25" t="s">
        <v>199</v>
      </c>
      <c r="B44" s="5">
        <v>6</v>
      </c>
      <c r="C44" s="27">
        <v>13986</v>
      </c>
      <c r="D44" s="28">
        <v>391056</v>
      </c>
      <c r="E44" s="27">
        <v>51644</v>
      </c>
      <c r="F44" s="31">
        <v>975272</v>
      </c>
      <c r="G44" s="24"/>
    </row>
    <row r="45" spans="1:7" ht="14.25">
      <c r="A45" s="25" t="s">
        <v>200</v>
      </c>
      <c r="B45" s="5">
        <v>7</v>
      </c>
      <c r="C45" s="27"/>
      <c r="D45" s="27">
        <f>-1087+1159</f>
        <v>72</v>
      </c>
      <c r="E45" s="27"/>
      <c r="F45" s="29"/>
      <c r="G45" s="24"/>
    </row>
    <row r="46" spans="1:7" ht="14.25">
      <c r="A46" s="25" t="s">
        <v>201</v>
      </c>
      <c r="B46" s="5">
        <v>8</v>
      </c>
      <c r="C46" s="27"/>
      <c r="D46" s="27">
        <v>1339</v>
      </c>
      <c r="E46" s="27"/>
      <c r="F46" s="29"/>
      <c r="G46" s="24"/>
    </row>
    <row r="47" spans="1:7" ht="14.25">
      <c r="A47" s="25" t="s">
        <v>202</v>
      </c>
      <c r="B47" s="5">
        <v>9</v>
      </c>
      <c r="C47" s="27"/>
      <c r="D47" s="27"/>
      <c r="E47" s="27"/>
      <c r="F47" s="29"/>
      <c r="G47" s="24"/>
    </row>
    <row r="48" spans="1:7" ht="14.25">
      <c r="A48" s="25" t="s">
        <v>203</v>
      </c>
      <c r="B48" s="5">
        <v>10</v>
      </c>
      <c r="C48" s="28"/>
      <c r="D48" s="28">
        <v>30</v>
      </c>
      <c r="E48" s="27">
        <v>78</v>
      </c>
      <c r="F48" s="31">
        <v>329</v>
      </c>
      <c r="G48" s="24"/>
    </row>
    <row r="49" spans="1:7" ht="14.25">
      <c r="A49" s="25" t="s">
        <v>134</v>
      </c>
      <c r="B49" s="6"/>
      <c r="C49" s="6"/>
      <c r="D49" s="6"/>
      <c r="E49" s="6"/>
      <c r="F49" s="26"/>
      <c r="G49" s="24"/>
    </row>
    <row r="50" spans="1:7" ht="14.25">
      <c r="A50" s="25" t="s">
        <v>204</v>
      </c>
      <c r="B50" s="6" t="s">
        <v>205</v>
      </c>
      <c r="C50" s="28"/>
      <c r="D50" s="28">
        <v>30</v>
      </c>
      <c r="E50" s="27">
        <v>78</v>
      </c>
      <c r="F50" s="31">
        <v>329</v>
      </c>
      <c r="G50" s="24"/>
    </row>
    <row r="51" spans="1:7" ht="14.25">
      <c r="A51" s="25" t="s">
        <v>206</v>
      </c>
      <c r="B51" s="6" t="s">
        <v>207</v>
      </c>
      <c r="C51" s="27"/>
      <c r="D51" s="27"/>
      <c r="E51" s="27"/>
      <c r="F51" s="29"/>
      <c r="G51" s="24"/>
    </row>
    <row r="52" spans="1:7" ht="14.25">
      <c r="A52" s="25" t="s">
        <v>208</v>
      </c>
      <c r="B52" s="6" t="s">
        <v>209</v>
      </c>
      <c r="C52" s="27"/>
      <c r="D52" s="27"/>
      <c r="E52" s="27"/>
      <c r="F52" s="29"/>
      <c r="G52" s="24"/>
    </row>
    <row r="53" spans="1:7" ht="14.25">
      <c r="A53" s="25" t="s">
        <v>210</v>
      </c>
      <c r="B53" s="6" t="s">
        <v>211</v>
      </c>
      <c r="C53" s="27"/>
      <c r="D53" s="27"/>
      <c r="E53" s="27"/>
      <c r="F53" s="29"/>
      <c r="G53" s="24"/>
    </row>
    <row r="54" spans="1:7" ht="14.25">
      <c r="A54" s="25" t="s">
        <v>212</v>
      </c>
      <c r="B54" s="5">
        <v>11</v>
      </c>
      <c r="C54" s="27">
        <v>2</v>
      </c>
      <c r="D54" s="28">
        <v>208</v>
      </c>
      <c r="E54" s="28"/>
      <c r="F54" s="31">
        <v>35</v>
      </c>
      <c r="G54" s="24"/>
    </row>
    <row r="55" spans="1:7" ht="14.25">
      <c r="A55" s="25" t="s">
        <v>213</v>
      </c>
      <c r="B55" s="5">
        <v>12</v>
      </c>
      <c r="C55" s="28">
        <v>-9815</v>
      </c>
      <c r="D55" s="28">
        <v>113713</v>
      </c>
      <c r="E55" s="28">
        <v>122</v>
      </c>
      <c r="F55" s="31">
        <v>8167</v>
      </c>
      <c r="G55" s="24"/>
    </row>
    <row r="56" spans="1:7" ht="14.25">
      <c r="A56" s="25" t="s">
        <v>214</v>
      </c>
      <c r="B56" s="5">
        <v>13</v>
      </c>
      <c r="C56" s="28">
        <f>C8+C27+C41+C42+C43+C44+C48+C55+C54+C46+C45</f>
        <v>155861</v>
      </c>
      <c r="D56" s="28">
        <f>D8+D27+D41+D42+D43+D44+D48+D55+D54+D46+D45</f>
        <v>1835515</v>
      </c>
      <c r="E56" s="28">
        <f>E8+E27+E41+E42+E43+E44+E48+E55+E54+E46+E45</f>
        <v>140190</v>
      </c>
      <c r="F56" s="28">
        <f>F8+F27+F41+F42+F43+F44+F48+F55+F54+F46+F45</f>
        <v>2242426</v>
      </c>
      <c r="G56" s="24"/>
    </row>
    <row r="57" spans="1:7" ht="14.25">
      <c r="A57" s="25"/>
      <c r="B57" s="6"/>
      <c r="C57" s="6"/>
      <c r="D57" s="6"/>
      <c r="E57" s="6"/>
      <c r="F57" s="26"/>
      <c r="G57" s="24"/>
    </row>
    <row r="58" spans="1:7" ht="14.25">
      <c r="A58" s="25" t="s">
        <v>215</v>
      </c>
      <c r="B58" s="5">
        <v>14</v>
      </c>
      <c r="C58" s="28">
        <v>1</v>
      </c>
      <c r="D58" s="28">
        <v>22</v>
      </c>
      <c r="E58" s="28"/>
      <c r="F58" s="31">
        <v>175</v>
      </c>
      <c r="G58" s="24"/>
    </row>
    <row r="59" spans="1:7" ht="14.25">
      <c r="A59" s="25" t="s">
        <v>134</v>
      </c>
      <c r="B59" s="6"/>
      <c r="C59" s="6"/>
      <c r="D59" s="6"/>
      <c r="E59" s="6"/>
      <c r="F59" s="26"/>
      <c r="G59" s="24"/>
    </row>
    <row r="60" spans="1:7" ht="14.25">
      <c r="A60" s="25" t="s">
        <v>216</v>
      </c>
      <c r="B60" s="6" t="s">
        <v>217</v>
      </c>
      <c r="C60" s="27"/>
      <c r="D60" s="27"/>
      <c r="E60" s="27"/>
      <c r="F60" s="29"/>
      <c r="G60" s="24"/>
    </row>
    <row r="61" spans="1:7" ht="14.25">
      <c r="A61" s="25" t="s">
        <v>218</v>
      </c>
      <c r="B61" s="6" t="s">
        <v>219</v>
      </c>
      <c r="C61" s="27"/>
      <c r="D61" s="27"/>
      <c r="E61" s="27"/>
      <c r="F61" s="29"/>
      <c r="G61" s="24"/>
    </row>
    <row r="62" spans="1:7" ht="14.25">
      <c r="A62" s="25" t="s">
        <v>220</v>
      </c>
      <c r="B62" s="6" t="s">
        <v>221</v>
      </c>
      <c r="C62" s="27">
        <v>1</v>
      </c>
      <c r="D62" s="28">
        <v>22</v>
      </c>
      <c r="E62" s="28"/>
      <c r="F62" s="31">
        <v>175</v>
      </c>
      <c r="G62" s="24"/>
    </row>
    <row r="63" spans="1:7" ht="14.25">
      <c r="A63" s="25" t="s">
        <v>222</v>
      </c>
      <c r="B63" s="6" t="s">
        <v>223</v>
      </c>
      <c r="C63" s="6"/>
      <c r="D63" s="6"/>
      <c r="E63" s="6"/>
      <c r="F63" s="26"/>
      <c r="G63" s="24"/>
    </row>
    <row r="64" spans="1:7" ht="14.25">
      <c r="A64" s="25" t="s">
        <v>224</v>
      </c>
      <c r="B64" s="5">
        <v>15</v>
      </c>
      <c r="C64" s="27">
        <f>SUM(C66:C71)</f>
        <v>9393</v>
      </c>
      <c r="D64" s="27">
        <f>SUM(D66:D71)</f>
        <v>82438</v>
      </c>
      <c r="E64" s="27">
        <f>SUM(E66:E71)</f>
        <v>5479</v>
      </c>
      <c r="F64" s="27">
        <f>SUM(F66:F71)</f>
        <v>73701</v>
      </c>
      <c r="G64" s="24"/>
    </row>
    <row r="65" spans="1:7" ht="14.25">
      <c r="A65" s="25" t="s">
        <v>134</v>
      </c>
      <c r="B65" s="6"/>
      <c r="C65" s="6"/>
      <c r="D65" s="6"/>
      <c r="E65" s="6"/>
      <c r="F65" s="26"/>
      <c r="G65" s="24"/>
    </row>
    <row r="66" spans="1:7" ht="14.25">
      <c r="A66" s="25" t="s">
        <v>225</v>
      </c>
      <c r="B66" s="6" t="s">
        <v>36</v>
      </c>
      <c r="C66" s="6"/>
      <c r="D66" s="6"/>
      <c r="E66" s="6"/>
      <c r="F66" s="26"/>
      <c r="G66" s="24"/>
    </row>
    <row r="67" spans="1:7" ht="14.25">
      <c r="A67" s="25" t="s">
        <v>226</v>
      </c>
      <c r="B67" s="6" t="s">
        <v>42</v>
      </c>
      <c r="C67" s="27">
        <v>6016</v>
      </c>
      <c r="D67" s="27">
        <v>43756</v>
      </c>
      <c r="E67" s="27">
        <v>2137</v>
      </c>
      <c r="F67" s="29">
        <v>34192</v>
      </c>
      <c r="G67" s="24"/>
    </row>
    <row r="68" spans="1:7" ht="14.25">
      <c r="A68" s="25" t="s">
        <v>227</v>
      </c>
      <c r="B68" s="6" t="s">
        <v>44</v>
      </c>
      <c r="C68" s="28">
        <v>688</v>
      </c>
      <c r="D68" s="27">
        <v>8568</v>
      </c>
      <c r="E68" s="27">
        <v>845</v>
      </c>
      <c r="F68" s="29">
        <v>8263</v>
      </c>
      <c r="G68" s="24"/>
    </row>
    <row r="69" spans="1:7" ht="14.25">
      <c r="A69" s="25" t="s">
        <v>228</v>
      </c>
      <c r="B69" s="6" t="s">
        <v>46</v>
      </c>
      <c r="C69" s="28">
        <v>35</v>
      </c>
      <c r="D69" s="27">
        <v>189</v>
      </c>
      <c r="E69" s="28">
        <v>31</v>
      </c>
      <c r="F69" s="29">
        <v>199</v>
      </c>
      <c r="G69" s="24"/>
    </row>
    <row r="70" spans="1:7" ht="14.25">
      <c r="A70" s="25" t="s">
        <v>229</v>
      </c>
      <c r="B70" s="6" t="s">
        <v>48</v>
      </c>
      <c r="C70" s="27"/>
      <c r="D70" s="27"/>
      <c r="E70" s="27"/>
      <c r="F70" s="29"/>
      <c r="G70" s="24"/>
    </row>
    <row r="71" spans="1:7" ht="14.25">
      <c r="A71" s="25" t="s">
        <v>230</v>
      </c>
      <c r="B71" s="6" t="s">
        <v>50</v>
      </c>
      <c r="C71" s="27">
        <v>2654</v>
      </c>
      <c r="D71" s="27">
        <v>29925</v>
      </c>
      <c r="E71" s="27">
        <v>2466</v>
      </c>
      <c r="F71" s="29">
        <v>31047</v>
      </c>
      <c r="G71" s="24"/>
    </row>
    <row r="72" spans="1:7" ht="14.25">
      <c r="A72" s="25" t="s">
        <v>231</v>
      </c>
      <c r="B72" s="5">
        <v>16</v>
      </c>
      <c r="C72" s="6"/>
      <c r="D72" s="6"/>
      <c r="E72" s="6"/>
      <c r="F72" s="26"/>
      <c r="G72" s="24"/>
    </row>
    <row r="73" spans="1:7" ht="14.25">
      <c r="A73" s="25" t="s">
        <v>134</v>
      </c>
      <c r="B73" s="6"/>
      <c r="C73" s="6"/>
      <c r="D73" s="6"/>
      <c r="E73" s="6"/>
      <c r="F73" s="26"/>
      <c r="G73" s="24"/>
    </row>
    <row r="74" spans="1:7" ht="14.25">
      <c r="A74" s="25" t="s">
        <v>232</v>
      </c>
      <c r="B74" s="6" t="s">
        <v>59</v>
      </c>
      <c r="C74" s="6"/>
      <c r="D74" s="6"/>
      <c r="E74" s="6"/>
      <c r="F74" s="26"/>
      <c r="G74" s="24"/>
    </row>
    <row r="75" spans="1:7" ht="14.25">
      <c r="A75" s="25" t="s">
        <v>233</v>
      </c>
      <c r="B75" s="6" t="s">
        <v>61</v>
      </c>
      <c r="C75" s="6"/>
      <c r="D75" s="6"/>
      <c r="E75" s="6"/>
      <c r="F75" s="26"/>
      <c r="G75" s="24"/>
    </row>
    <row r="76" spans="1:7" ht="14.25">
      <c r="A76" s="25" t="s">
        <v>234</v>
      </c>
      <c r="B76" s="6" t="s">
        <v>63</v>
      </c>
      <c r="C76" s="6"/>
      <c r="D76" s="6"/>
      <c r="E76" s="6"/>
      <c r="F76" s="26"/>
      <c r="G76" s="24"/>
    </row>
    <row r="77" spans="1:7" ht="14.25">
      <c r="A77" s="25" t="s">
        <v>235</v>
      </c>
      <c r="B77" s="6" t="s">
        <v>65</v>
      </c>
      <c r="C77" s="6"/>
      <c r="D77" s="6"/>
      <c r="E77" s="6"/>
      <c r="F77" s="26"/>
      <c r="G77" s="24"/>
    </row>
    <row r="78" spans="1:7" ht="14.25">
      <c r="A78" s="25" t="s">
        <v>236</v>
      </c>
      <c r="B78" s="6" t="s">
        <v>237</v>
      </c>
      <c r="C78" s="6"/>
      <c r="D78" s="6"/>
      <c r="E78" s="6"/>
      <c r="F78" s="26"/>
      <c r="G78" s="24"/>
    </row>
    <row r="79" spans="1:7" ht="14.25">
      <c r="A79" s="25" t="s">
        <v>238</v>
      </c>
      <c r="B79" s="5">
        <v>17</v>
      </c>
      <c r="C79" s="27">
        <v>938</v>
      </c>
      <c r="D79" s="27">
        <v>21382</v>
      </c>
      <c r="E79" s="28"/>
      <c r="F79" s="29">
        <v>19317</v>
      </c>
      <c r="G79" s="24"/>
    </row>
    <row r="80" spans="1:7" ht="14.25">
      <c r="A80" s="25" t="s">
        <v>239</v>
      </c>
      <c r="B80" s="5">
        <v>18</v>
      </c>
      <c r="C80" s="27">
        <v>81808</v>
      </c>
      <c r="D80" s="27">
        <v>623558</v>
      </c>
      <c r="E80" s="27">
        <v>54435</v>
      </c>
      <c r="F80" s="29">
        <v>671638</v>
      </c>
      <c r="G80" s="24"/>
    </row>
    <row r="81" spans="1:7" ht="14.25">
      <c r="A81" s="25" t="s">
        <v>240</v>
      </c>
      <c r="B81" s="5">
        <v>19</v>
      </c>
      <c r="C81" s="28">
        <v>49</v>
      </c>
      <c r="D81" s="27">
        <v>6060</v>
      </c>
      <c r="E81" s="27">
        <v>68</v>
      </c>
      <c r="F81" s="29">
        <v>739</v>
      </c>
      <c r="G81" s="24"/>
    </row>
    <row r="82" spans="1:7" ht="14.25">
      <c r="A82" s="25" t="s">
        <v>241</v>
      </c>
      <c r="B82" s="5">
        <v>20</v>
      </c>
      <c r="C82" s="27">
        <v>12140</v>
      </c>
      <c r="D82" s="27">
        <v>402339</v>
      </c>
      <c r="E82" s="27">
        <v>82544</v>
      </c>
      <c r="F82" s="29">
        <v>1013920</v>
      </c>
      <c r="G82" s="24"/>
    </row>
    <row r="83" spans="1:7" ht="14.25">
      <c r="A83" s="25" t="s">
        <v>242</v>
      </c>
      <c r="B83" s="5">
        <v>21</v>
      </c>
      <c r="C83" s="27"/>
      <c r="D83" s="27"/>
      <c r="E83" s="27"/>
      <c r="F83" s="29"/>
      <c r="G83" s="24"/>
    </row>
    <row r="84" spans="1:7" ht="14.25">
      <c r="A84" s="25" t="s">
        <v>243</v>
      </c>
      <c r="B84" s="5">
        <v>22</v>
      </c>
      <c r="C84" s="28"/>
      <c r="D84" s="28">
        <v>1165</v>
      </c>
      <c r="E84" s="27">
        <v>4</v>
      </c>
      <c r="F84" s="31">
        <v>4</v>
      </c>
      <c r="G84" s="24"/>
    </row>
    <row r="85" spans="1:7" ht="14.25">
      <c r="A85" s="25" t="s">
        <v>244</v>
      </c>
      <c r="B85" s="5">
        <v>23</v>
      </c>
      <c r="C85" s="27"/>
      <c r="D85" s="27"/>
      <c r="E85" s="27"/>
      <c r="F85" s="29"/>
      <c r="G85" s="24"/>
    </row>
    <row r="86" spans="1:7" ht="14.25">
      <c r="A86" s="25" t="s">
        <v>245</v>
      </c>
      <c r="B86" s="5">
        <v>24</v>
      </c>
      <c r="C86" s="28"/>
      <c r="D86" s="28">
        <v>18</v>
      </c>
      <c r="E86" s="27">
        <v>33</v>
      </c>
      <c r="F86" s="31">
        <v>201</v>
      </c>
      <c r="G86" s="24"/>
    </row>
    <row r="87" spans="1:7" ht="14.25">
      <c r="A87" s="25" t="s">
        <v>134</v>
      </c>
      <c r="B87" s="6"/>
      <c r="C87" s="6"/>
      <c r="D87" s="6"/>
      <c r="E87" s="6"/>
      <c r="F87" s="26"/>
      <c r="G87" s="24"/>
    </row>
    <row r="88" spans="1:7" ht="14.25">
      <c r="A88" s="25" t="s">
        <v>204</v>
      </c>
      <c r="B88" s="6" t="s">
        <v>246</v>
      </c>
      <c r="C88" s="28"/>
      <c r="D88" s="28">
        <v>18</v>
      </c>
      <c r="E88" s="27">
        <v>33</v>
      </c>
      <c r="F88" s="31">
        <v>201</v>
      </c>
      <c r="G88" s="24"/>
    </row>
    <row r="89" spans="1:7" ht="14.25">
      <c r="A89" s="25" t="s">
        <v>206</v>
      </c>
      <c r="B89" s="6" t="s">
        <v>247</v>
      </c>
      <c r="C89" s="27"/>
      <c r="D89" s="27"/>
      <c r="E89" s="27"/>
      <c r="F89" s="29"/>
      <c r="G89" s="24"/>
    </row>
    <row r="90" spans="1:7" ht="14.25">
      <c r="A90" s="25" t="s">
        <v>208</v>
      </c>
      <c r="B90" s="6" t="s">
        <v>248</v>
      </c>
      <c r="C90" s="27"/>
      <c r="D90" s="27"/>
      <c r="E90" s="27"/>
      <c r="F90" s="29"/>
      <c r="G90" s="24"/>
    </row>
    <row r="91" spans="1:7" ht="14.25">
      <c r="A91" s="25" t="s">
        <v>210</v>
      </c>
      <c r="B91" s="6" t="s">
        <v>249</v>
      </c>
      <c r="C91" s="27"/>
      <c r="D91" s="27"/>
      <c r="E91" s="27"/>
      <c r="F91" s="29"/>
      <c r="G91" s="24"/>
    </row>
    <row r="92" spans="1:7" ht="14.25">
      <c r="A92" s="25" t="s">
        <v>250</v>
      </c>
      <c r="B92" s="5">
        <v>25</v>
      </c>
      <c r="C92" s="27">
        <v>2250</v>
      </c>
      <c r="D92" s="27">
        <v>2250</v>
      </c>
      <c r="E92" s="27">
        <v>1620</v>
      </c>
      <c r="F92" s="29">
        <v>1620</v>
      </c>
      <c r="G92" s="24"/>
    </row>
    <row r="93" spans="1:7" ht="14.25">
      <c r="A93" s="25" t="s">
        <v>251</v>
      </c>
      <c r="B93" s="5">
        <v>26</v>
      </c>
      <c r="C93" s="27">
        <f>SUM(C95:C100)</f>
        <v>55492</v>
      </c>
      <c r="D93" s="27">
        <f>SUM(D95:D100)</f>
        <v>398974</v>
      </c>
      <c r="E93" s="27">
        <f>SUM(E95:E100)</f>
        <v>37362</v>
      </c>
      <c r="F93" s="29">
        <f>SUM(F95:F100)</f>
        <v>244944</v>
      </c>
      <c r="G93" s="24"/>
    </row>
    <row r="94" spans="1:7" ht="14.25">
      <c r="A94" s="25" t="s">
        <v>134</v>
      </c>
      <c r="B94" s="6"/>
      <c r="C94" s="6"/>
      <c r="D94" s="6"/>
      <c r="E94" s="6"/>
      <c r="F94" s="26"/>
      <c r="G94" s="24"/>
    </row>
    <row r="95" spans="1:7" ht="14.25">
      <c r="A95" s="25" t="s">
        <v>252</v>
      </c>
      <c r="B95" s="6" t="s">
        <v>253</v>
      </c>
      <c r="C95" s="27">
        <v>23449</v>
      </c>
      <c r="D95" s="27">
        <v>142287</v>
      </c>
      <c r="E95" s="27">
        <v>20810</v>
      </c>
      <c r="F95" s="29">
        <v>119631</v>
      </c>
      <c r="G95" s="24"/>
    </row>
    <row r="96" spans="1:7" ht="14.25">
      <c r="A96" s="25" t="s">
        <v>254</v>
      </c>
      <c r="B96" s="6">
        <v>26.2</v>
      </c>
      <c r="C96" s="27"/>
      <c r="D96" s="27"/>
      <c r="E96" s="27"/>
      <c r="F96" s="29"/>
      <c r="G96" s="24"/>
    </row>
    <row r="97" spans="1:7" ht="14.25">
      <c r="A97" s="42" t="s">
        <v>276</v>
      </c>
      <c r="B97" s="6">
        <v>26.3</v>
      </c>
      <c r="C97" s="28">
        <v>28529</v>
      </c>
      <c r="D97" s="27">
        <v>221133</v>
      </c>
      <c r="E97" s="28">
        <v>13711</v>
      </c>
      <c r="F97" s="29">
        <v>94784</v>
      </c>
      <c r="G97" s="24"/>
    </row>
    <row r="98" spans="1:7" ht="14.25">
      <c r="A98" s="25" t="s">
        <v>255</v>
      </c>
      <c r="B98" s="6">
        <v>26.4</v>
      </c>
      <c r="C98" s="28">
        <v>278</v>
      </c>
      <c r="D98" s="27">
        <v>4800</v>
      </c>
      <c r="E98" s="28">
        <v>458</v>
      </c>
      <c r="F98" s="29">
        <v>5193</v>
      </c>
      <c r="G98" s="24"/>
    </row>
    <row r="99" spans="1:7" ht="14.25">
      <c r="A99" s="25" t="s">
        <v>256</v>
      </c>
      <c r="B99" s="6">
        <v>26.5</v>
      </c>
      <c r="C99" s="27">
        <v>3236</v>
      </c>
      <c r="D99" s="27">
        <v>30754</v>
      </c>
      <c r="E99" s="27">
        <v>2383</v>
      </c>
      <c r="F99" s="29">
        <v>22074</v>
      </c>
      <c r="G99" s="24"/>
    </row>
    <row r="100" spans="1:7" ht="14.25">
      <c r="A100" s="25" t="s">
        <v>257</v>
      </c>
      <c r="B100" s="6">
        <v>26.6</v>
      </c>
      <c r="C100" s="27"/>
      <c r="D100" s="27"/>
      <c r="E100" s="27"/>
      <c r="F100" s="29">
        <v>3262</v>
      </c>
      <c r="G100" s="24"/>
    </row>
    <row r="101" spans="1:7" ht="14.25">
      <c r="A101" s="25" t="s">
        <v>258</v>
      </c>
      <c r="B101" s="5">
        <v>27</v>
      </c>
      <c r="C101" s="27"/>
      <c r="D101" s="27"/>
      <c r="E101" s="27"/>
      <c r="F101" s="29"/>
      <c r="G101" s="24"/>
    </row>
    <row r="102" spans="1:7" ht="14.25">
      <c r="A102" s="25" t="s">
        <v>259</v>
      </c>
      <c r="B102" s="5">
        <v>28</v>
      </c>
      <c r="C102" s="28">
        <f>C58+C64+C79+C80+C81+C82+C84+C86+C92+C93+C101+C83</f>
        <v>162071</v>
      </c>
      <c r="D102" s="28">
        <f>D58+D64+D79+D80+D81+D82+D84+D86+D92+D93+D101+D83</f>
        <v>1538206</v>
      </c>
      <c r="E102" s="28">
        <f>E58+E64+E79+E80+E81+E82+E84+E86+E92+E93+E101+0.4</f>
        <v>181545.4</v>
      </c>
      <c r="F102" s="31">
        <f>F58+F64+F79+F80+F81+F82+F84+F86+F92+F93+F101</f>
        <v>2026259</v>
      </c>
      <c r="G102" s="24"/>
    </row>
    <row r="103" spans="1:7" ht="14.25">
      <c r="A103" s="25"/>
      <c r="B103" s="5"/>
      <c r="C103" s="28"/>
      <c r="D103" s="28"/>
      <c r="E103" s="28"/>
      <c r="F103" s="31"/>
      <c r="G103" s="24"/>
    </row>
    <row r="104" spans="1:7" ht="14.25">
      <c r="A104" s="25" t="s">
        <v>260</v>
      </c>
      <c r="B104" s="5">
        <v>29</v>
      </c>
      <c r="C104" s="28">
        <f>C56-C102</f>
        <v>-6210</v>
      </c>
      <c r="D104" s="28">
        <f>D56-D102</f>
        <v>297309</v>
      </c>
      <c r="E104" s="28">
        <f>E56-E102</f>
        <v>-41355.399999999994</v>
      </c>
      <c r="F104" s="31">
        <f>F56-F102</f>
        <v>216167</v>
      </c>
      <c r="G104" s="24"/>
    </row>
    <row r="105" spans="1:7" ht="14.25">
      <c r="A105" s="25"/>
      <c r="B105" s="5"/>
      <c r="C105" s="28"/>
      <c r="D105" s="28"/>
      <c r="E105" s="28"/>
      <c r="F105" s="31"/>
      <c r="G105" s="24"/>
    </row>
    <row r="106" spans="1:7" ht="14.25">
      <c r="A106" s="25" t="s">
        <v>261</v>
      </c>
      <c r="B106" s="5">
        <v>30</v>
      </c>
      <c r="C106" s="27">
        <v>3340</v>
      </c>
      <c r="D106" s="27">
        <v>19685</v>
      </c>
      <c r="E106" s="27">
        <v>6468</v>
      </c>
      <c r="F106" s="29">
        <v>9895</v>
      </c>
      <c r="G106" s="24"/>
    </row>
    <row r="107" spans="1:7" ht="14.25">
      <c r="A107" s="25"/>
      <c r="B107" s="5"/>
      <c r="C107" s="27"/>
      <c r="D107" s="27"/>
      <c r="E107" s="27"/>
      <c r="F107" s="29"/>
      <c r="G107" s="24"/>
    </row>
    <row r="108" spans="1:7" ht="14.25">
      <c r="A108" s="25" t="s">
        <v>262</v>
      </c>
      <c r="B108" s="5">
        <v>31</v>
      </c>
      <c r="C108" s="28">
        <f>C104-C106</f>
        <v>-9550</v>
      </c>
      <c r="D108" s="28">
        <f>D104-D106</f>
        <v>277624</v>
      </c>
      <c r="E108" s="28">
        <f>E104-E106</f>
        <v>-47823.399999999994</v>
      </c>
      <c r="F108" s="31">
        <f>F104-F106</f>
        <v>206272</v>
      </c>
      <c r="G108" s="24"/>
    </row>
    <row r="109" spans="1:7" ht="14.25">
      <c r="A109" s="25" t="s">
        <v>263</v>
      </c>
      <c r="B109" s="5">
        <v>32</v>
      </c>
      <c r="C109" s="6"/>
      <c r="D109" s="6"/>
      <c r="E109" s="6"/>
      <c r="F109" s="26"/>
      <c r="G109" s="24"/>
    </row>
    <row r="110" spans="1:7" ht="14.25">
      <c r="A110" s="25"/>
      <c r="B110" s="6"/>
      <c r="C110" s="6"/>
      <c r="D110" s="6"/>
      <c r="E110" s="6"/>
      <c r="F110" s="26"/>
      <c r="G110" s="24"/>
    </row>
    <row r="111" spans="1:7" ht="15" thickBot="1">
      <c r="A111" s="32" t="s">
        <v>264</v>
      </c>
      <c r="B111" s="33">
        <v>33</v>
      </c>
      <c r="C111" s="34">
        <f>C108</f>
        <v>-9550</v>
      </c>
      <c r="D111" s="34">
        <f>D108</f>
        <v>277624</v>
      </c>
      <c r="E111" s="34">
        <f>E108</f>
        <v>-47823.399999999994</v>
      </c>
      <c r="F111" s="35">
        <f>F108</f>
        <v>206272</v>
      </c>
      <c r="G111" s="24"/>
    </row>
    <row r="113" spans="1:5" ht="14.25">
      <c r="A113" s="1" t="s">
        <v>265</v>
      </c>
      <c r="B113" s="1" t="s">
        <v>266</v>
      </c>
      <c r="D113" s="43"/>
      <c r="E113" s="36">
        <v>43108</v>
      </c>
    </row>
    <row r="114" spans="2:5" ht="14.25">
      <c r="B114" s="1" t="s">
        <v>143</v>
      </c>
      <c r="D114" s="1" t="s">
        <v>144</v>
      </c>
      <c r="E114" s="1" t="s">
        <v>145</v>
      </c>
    </row>
    <row r="115" spans="1:5" ht="14.25">
      <c r="A115" s="1" t="s">
        <v>267</v>
      </c>
      <c r="B115" s="1" t="s">
        <v>268</v>
      </c>
      <c r="D115" s="1" t="s">
        <v>142</v>
      </c>
      <c r="E115" s="36">
        <f>E113</f>
        <v>43108</v>
      </c>
    </row>
    <row r="116" spans="2:5" ht="14.25">
      <c r="B116" s="1" t="s">
        <v>143</v>
      </c>
      <c r="D116" s="1" t="s">
        <v>144</v>
      </c>
      <c r="E116" s="1" t="s">
        <v>145</v>
      </c>
    </row>
    <row r="117" spans="1:4" ht="14.25">
      <c r="A117" s="1" t="s">
        <v>269</v>
      </c>
      <c r="B117" s="1" t="str">
        <f>B115</f>
        <v>Даулетбакова Г.А.</v>
      </c>
      <c r="D117" s="1" t="s">
        <v>270</v>
      </c>
    </row>
    <row r="118" spans="1:4" ht="14.25">
      <c r="A118" s="1" t="s">
        <v>271</v>
      </c>
      <c r="B118" s="1" t="s">
        <v>143</v>
      </c>
      <c r="D118" s="1" t="s">
        <v>144</v>
      </c>
    </row>
    <row r="119" spans="1:2" ht="14.25">
      <c r="A119" s="1" t="s">
        <v>272</v>
      </c>
      <c r="B119" s="1" t="s">
        <v>273</v>
      </c>
    </row>
  </sheetData>
  <sheetProtection/>
  <mergeCells count="1">
    <mergeCell ref="E5:F5"/>
  </mergeCells>
  <printOptions/>
  <pageMargins left="0.5" right="0.3" top="0.32" bottom="0.3" header="0.31496062992125984" footer="0.31496062992125984"/>
  <pageSetup fitToHeight="1" fitToWidth="1"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GaliyaDauletbakova</dc:creator>
  <cp:keywords/>
  <dc:description/>
  <cp:lastModifiedBy>galiyadauletbakova</cp:lastModifiedBy>
  <cp:lastPrinted>2017-07-13T03:56:15Z</cp:lastPrinted>
  <dcterms:created xsi:type="dcterms:W3CDTF">2017-07-13T03:52:54Z</dcterms:created>
  <dcterms:modified xsi:type="dcterms:W3CDTF">2018-01-11T08:34:22Z</dcterms:modified>
  <cp:category/>
  <cp:version/>
  <cp:contentType/>
  <cp:contentStatus/>
</cp:coreProperties>
</file>