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1"/>
  </bookViews>
  <sheets>
    <sheet name="Баланс" sheetId="1" r:id="rId1"/>
    <sheet name="ОПиУ" sheetId="2" r:id="rId2"/>
    <sheet name="ДДС (не использовать)" sheetId="3" state="hidden" r:id="rId3"/>
    <sheet name="Капитал" sheetId="4" state="hidden" r:id="rId4"/>
    <sheet name="ДДС " sheetId="5" state="hidden" r:id="rId5"/>
  </sheets>
  <definedNames>
    <definedName name="_xlnm.Print_Area" localSheetId="0">'Баланс'!$A$1:$D$83</definedName>
    <definedName name="_xlnm.Print_Area" localSheetId="2">'ДДС (не использовать)'!$A$1:$D$89</definedName>
  </definedNames>
  <calcPr fullCalcOnLoad="1"/>
</workbook>
</file>

<file path=xl/sharedStrings.xml><?xml version="1.0" encoding="utf-8"?>
<sst xmlns="http://schemas.openxmlformats.org/spreadsheetml/2006/main" count="460" uniqueCount="279">
  <si>
    <t>к приказу Министра финансов</t>
  </si>
  <si>
    <t>Республики Казахстан</t>
  </si>
  <si>
    <t>от 20 августа 2010 года № 422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</si>
  <si>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</si>
  <si>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</si>
  <si>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</si>
  <si>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</si>
  <si>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</si>
  <si>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</si>
  <si>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</si>
  <si>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</si>
  <si>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</si>
  <si>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</si>
  <si>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</si>
  <si>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</si>
  <si>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</si>
  <si>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</si>
  <si>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</si>
  <si>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</si>
  <si>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</si>
  <si>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</si>
  <si>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</si>
  <si>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</si>
  <si>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</si>
  <si>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</si>
  <si>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</si>
  <si>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</si>
  <si>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</si>
  <si>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</si>
  <si>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</si>
  <si>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</si>
  <si>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</si>
  <si>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</si>
  <si>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</si>
  <si>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</si>
  <si>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</si>
  <si>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</si>
  <si>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</si>
  <si>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</si>
  <si>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</si>
  <si>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</si>
  <si>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</si>
  <si>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</si>
  <si>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</si>
  <si>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</si>
  <si>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</si>
  <si>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</si>
  <si>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</si>
  <si>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</si>
  <si>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</si>
  <si>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</si>
  <si>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</si>
  <si>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</si>
  <si>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</si>
  <si>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</si>
  <si>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</si>
  <si>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</si>
  <si>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</si>
  <si>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</si>
  <si>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</si>
  <si>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</si>
  <si>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БУХГАЛТЕРСКИЙ БАЛАНС</t>
  </si>
  <si>
    <t xml:space="preserve">Наименование организации </t>
  </si>
  <si>
    <t>АО "Досжан темир жолы (ДТЖ)"</t>
  </si>
  <si>
    <t>Вид деятельности организации</t>
  </si>
  <si>
    <t>Организационно-правовая форма</t>
  </si>
  <si>
    <t>Акционерное общество</t>
  </si>
  <si>
    <t>Юридический адрес организации</t>
  </si>
  <si>
    <t>Приложение 1</t>
  </si>
  <si>
    <t>                                               (фамилия, имя, отчество)          (подпись)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</si>
  <si>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</si>
  <si>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</si>
  <si>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</si>
  <si>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</si>
  <si>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</si>
  <si>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</si>
  <si>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</si>
  <si>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</si>
  <si>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</si>
  <si>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</si>
  <si>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</si>
  <si>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</si>
  <si>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</si>
  <si>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</si>
  <si>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</si>
  <si>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</si>
  <si>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</si>
  <si>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</si>
  <si>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</si>
  <si>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</si>
  <si>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</si>
  <si>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</si>
  <si>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</si>
  <si>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</si>
  <si>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</si>
  <si>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</si>
  <si>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</si>
  <si>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</si>
  <si>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</si>
  <si>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</si>
  <si>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</si>
  <si>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</si>
  <si>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</si>
  <si>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</si>
  <si>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</si>
  <si>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</si>
  <si>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</si>
  <si>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</si>
  <si>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</si>
  <si>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</si>
  <si>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</si>
  <si>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</si>
  <si>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</si>
  <si>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</si>
  <si>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ПРИБЫЛЯХ И УБЫТКАХ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</si>
  <si>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</si>
  <si>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</si>
  <si>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</si>
  <si>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</si>
  <si>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</si>
  <si>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</si>
  <si>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</si>
  <si>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</si>
  <si>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</si>
  <si>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</si>
  <si>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</si>
  <si>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</si>
  <si>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</si>
  <si>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</si>
  <si>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</si>
  <si>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</si>
  <si>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</si>
  <si>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</si>
  <si>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</si>
  <si>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</si>
  <si>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</si>
  <si>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</si>
  <si>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</si>
  <si>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</si>
  <si>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</si>
  <si>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</si>
  <si>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</si>
  <si>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</si>
  <si>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</si>
  <si>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</si>
  <si>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</si>
  <si>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</si>
  <si>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</si>
  <si>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</si>
  <si>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</si>
  <si>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</si>
  <si>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</si>
  <si>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</si>
  <si>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</si>
  <si>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</si>
  <si>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</si>
  <si>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</si>
  <si>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</si>
  <si>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</si>
  <si>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</si>
  <si>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</si>
  <si>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</si>
  <si>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</si>
  <si>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</si>
  <si>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</si>
  <si>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</si>
  <si>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</si>
  <si>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</si>
  <si>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</si>
  <si>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</si>
  <si>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</si>
  <si>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</si>
  <si>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</si>
  <si>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</si>
  <si>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</si>
  <si>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</si>
  <si>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</si>
  <si>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</si>
  <si>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</si>
  <si>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</si>
  <si>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</si>
  <si>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</si>
  <si>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</si>
  <si>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</si>
  <si>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</si>
  <si>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</si>
  <si>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</si>
  <si>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</si>
  <si>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</si>
  <si>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</si>
  <si>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</si>
  <si>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</si>
  <si>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</si>
  <si>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</si>
  <si>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</si>
  <si>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</si>
  <si>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</si>
  <si>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</si>
  <si>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</si>
  <si>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</si>
  <si>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</si>
  <si>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</si>
  <si>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</si>
  <si>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 xml:space="preserve">ОТЧЕТ ОБ ИЗМЕНЕНИЯХ В  КАПИТАЛЕ </t>
  </si>
  <si>
    <t>Прочие долгосрочные активы (незавершенное стр-во)</t>
  </si>
  <si>
    <t>прочие выплаты (незавершенное стр-во)</t>
  </si>
  <si>
    <t>ОТЧЕТ О ДВИЖЕНИИ ДЕНЕЖНЫХ СРЕДСТВ (прямой метод)</t>
  </si>
  <si>
    <t>,</t>
  </si>
  <si>
    <t xml:space="preserve">г.Алматы ул.Желтоксан 118                                                                                                                                                                  </t>
  </si>
  <si>
    <t xml:space="preserve">г.Алматы ул.Желтоксан, 118                                                                                                                                                   </t>
  </si>
  <si>
    <t xml:space="preserve">г.Алматы ул.Желтоксан, 118                                                                                                                                         </t>
  </si>
  <si>
    <t xml:space="preserve">г.Алматы ул.Желтоксан, 118                                                                                                                                                                </t>
  </si>
  <si>
    <t>Прочие взносы</t>
  </si>
  <si>
    <r>
      <t>Руководитель</t>
    </r>
    <r>
      <rPr>
        <sz val="10"/>
        <color indexed="8"/>
        <rFont val="Times New Roman"/>
        <family val="1"/>
      </rPr>
      <t xml:space="preserve">                    </t>
    </r>
    <r>
      <rPr>
        <u val="single"/>
        <sz val="10"/>
        <color indexed="8"/>
        <rFont val="Times New Roman"/>
        <family val="1"/>
      </rPr>
      <t xml:space="preserve">Боканов К.И.                   </t>
    </r>
    <r>
      <rPr>
        <sz val="10"/>
        <color indexed="8"/>
        <rFont val="Times New Roman"/>
        <family val="1"/>
      </rPr>
      <t xml:space="preserve">         ________________</t>
    </r>
  </si>
  <si>
    <t>Прочие поступления</t>
  </si>
  <si>
    <t>вознагр.в стр.24</t>
  </si>
  <si>
    <t>стр.27</t>
  </si>
  <si>
    <t>внутр перемещ.на Visor Capital</t>
  </si>
  <si>
    <t>прочие выплаты стр.27</t>
  </si>
  <si>
    <r>
      <t>Руководитель</t>
    </r>
    <r>
      <rPr>
        <sz val="10"/>
        <color indexed="8"/>
        <rFont val="Times New Roman"/>
        <family val="1"/>
      </rPr>
      <t xml:space="preserve">                    </t>
    </r>
    <r>
      <rPr>
        <u val="single"/>
        <sz val="10"/>
        <color indexed="8"/>
        <rFont val="Times New Roman"/>
        <family val="1"/>
      </rPr>
      <t xml:space="preserve">Боканов К.И.                   </t>
    </r>
    <r>
      <rPr>
        <sz val="10"/>
        <color indexed="8"/>
        <rFont val="Times New Roman"/>
        <family val="1"/>
      </rPr>
      <t xml:space="preserve">         ________________</t>
    </r>
  </si>
  <si>
    <t>в т.ч.:</t>
  </si>
  <si>
    <r>
      <t>Руководитель</t>
    </r>
    <r>
      <rPr>
        <sz val="10"/>
        <color indexed="8"/>
        <rFont val="Times New Roman"/>
        <family val="1"/>
      </rPr>
      <t xml:space="preserve">      </t>
    </r>
    <r>
      <rPr>
        <u val="single"/>
        <sz val="10"/>
        <color indexed="8"/>
        <rFont val="Times New Roman"/>
        <family val="1"/>
      </rPr>
      <t xml:space="preserve">Боканов К.И.                  </t>
    </r>
    <r>
      <rPr>
        <sz val="10"/>
        <color indexed="8"/>
        <rFont val="Times New Roman"/>
        <family val="1"/>
      </rPr>
      <t xml:space="preserve">         ________________</t>
    </r>
  </si>
  <si>
    <t>                                      (фамилия, имя, отчество)          (подпись)</t>
  </si>
  <si>
    <r>
      <t>гл. бухгалтер</t>
    </r>
    <r>
      <rPr>
        <sz val="10"/>
        <color indexed="8"/>
        <rFont val="Times New Roman"/>
        <family val="1"/>
      </rPr>
      <t xml:space="preserve">       Махмутова Р.Х.</t>
    </r>
    <r>
      <rPr>
        <u val="single"/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Times New Roman"/>
        <family val="1"/>
      </rPr>
      <t>_______________</t>
    </r>
  </si>
  <si>
    <t>Строительство и эксплуатация железной дороги Шар-НУК</t>
  </si>
  <si>
    <t>Строительство и эксплуатация железной дороги Шар- НУК</t>
  </si>
  <si>
    <r>
      <t xml:space="preserve">Главный бухгалтер       </t>
    </r>
    <r>
      <rPr>
        <sz val="10"/>
        <color indexed="8"/>
        <rFont val="Times New Roman"/>
        <family val="1"/>
      </rPr>
      <t xml:space="preserve">      Махмутова Р.Х.</t>
    </r>
    <r>
      <rPr>
        <u val="single"/>
        <sz val="10"/>
        <color indexed="8"/>
        <rFont val="Times New Roman"/>
        <family val="1"/>
      </rPr>
      <t xml:space="preserve">.                        </t>
    </r>
    <r>
      <rPr>
        <sz val="10"/>
        <color indexed="8"/>
        <rFont val="Times New Roman"/>
        <family val="1"/>
      </rPr>
      <t xml:space="preserve"> ________________</t>
    </r>
  </si>
  <si>
    <r>
      <t xml:space="preserve">Главный бухгалтер      </t>
    </r>
    <r>
      <rPr>
        <sz val="10"/>
        <color indexed="8"/>
        <rFont val="Times New Roman"/>
        <family val="1"/>
      </rPr>
      <t xml:space="preserve">      Махмутова Р.Х.</t>
    </r>
    <r>
      <rPr>
        <u val="single"/>
        <sz val="10"/>
        <color indexed="8"/>
        <rFont val="Times New Roman"/>
        <family val="1"/>
      </rPr>
      <t xml:space="preserve">.                        </t>
    </r>
    <r>
      <rPr>
        <sz val="10"/>
        <color indexed="8"/>
        <rFont val="Times New Roman"/>
        <family val="1"/>
      </rPr>
      <t xml:space="preserve"> ________________</t>
    </r>
  </si>
  <si>
    <r>
      <t xml:space="preserve">Главный бухгалтер      </t>
    </r>
    <r>
      <rPr>
        <sz val="10"/>
        <color indexed="8"/>
        <rFont val="Times New Roman"/>
        <family val="1"/>
      </rPr>
      <t xml:space="preserve">      </t>
    </r>
    <r>
      <rPr>
        <u val="single"/>
        <sz val="10"/>
        <color indexed="8"/>
        <rFont val="Times New Roman"/>
        <family val="1"/>
      </rPr>
      <t xml:space="preserve">Махмутова Р.Х.                     </t>
    </r>
    <r>
      <rPr>
        <sz val="10"/>
        <color indexed="8"/>
        <rFont val="Times New Roman"/>
        <family val="1"/>
      </rPr>
      <t xml:space="preserve"> ________________</t>
    </r>
  </si>
  <si>
    <t>тыс.тенге</t>
  </si>
  <si>
    <t xml:space="preserve">1. 17 504 858 - на карточки,п/о;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</si>
  <si>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по состоянию на 31  марта 2014 года</t>
  </si>
  <si>
    <t xml:space="preserve">       за период, заканчивающийся  31  марта 2014 года</t>
  </si>
  <si>
    <t xml:space="preserve">    за период, заканчивающийся на  31  марта 2014 года</t>
  </si>
  <si>
    <t>за период, заканчивающийся на 31 марта 2014 года</t>
  </si>
  <si>
    <t>Код
строки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</si>
  <si>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</si>
  <si>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</si>
  <si>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</si>
  <si>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</si>
  <si>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</si>
  <si>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</si>
  <si>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</si>
  <si>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</si>
  <si>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</si>
  <si>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</si>
  <si>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</si>
  <si>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</si>
  <si>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</si>
  <si>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</si>
  <si>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</si>
  <si>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</si>
  <si>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</si>
  <si>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</si>
  <si>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</si>
  <si>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>-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</si>
  <si>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</si>
  <si>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</si>
  <si>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</si>
  <si>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</si>
  <si>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</si>
  <si>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</si>
  <si>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</si>
  <si>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</si>
  <si>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</si>
  <si>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</si>
  <si>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</si>
  <si>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</si>
  <si>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</si>
  <si>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</si>
  <si>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</si>
  <si>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</si>
  <si>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</si>
  <si>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</si>
  <si>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</si>
  <si>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</si>
  <si>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Приложение 4
к приказу Министра финансов Республики Казахстан от 20 августа 2010 года № 422</t>
  </si>
  <si>
    <t xml:space="preserve">                   за период, заканчивающийся на  31  марта 2014 года</t>
  </si>
  <si>
    <t>Сальдо на 31 марта отчетного года (строка 500 + строка 600 + строка 700)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</si>
</sst>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"/>
    <numFmt numFmtId="165" formatCode="000"/>
    <numFmt numFmtId="166" formatCode="#,##0,"/>
    <numFmt numFmtId="167" formatCode="[=0]&quot;-&quot;;General"/>
    <numFmt numFmtId="168" formatCode="0,"/>
    <numFmt numFmtId="169" formatCode="[=0]&quot;&quot;;General"/>
    <numFmt numFmtId="170" formatCode="[=-856638851.72]&quot;(856 639)&quot;;General"/>
    <numFmt numFmtId="171" formatCode="[=-734103556.89]&quot;(734 104)&quot;;General"/>
  </numFmts>
  <fonts count="74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8"/>
      <color theme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 horizontal="left"/>
      <protection/>
    </xf>
    <xf numFmtId="0" fontId="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61" fillId="0" borderId="12" xfId="0" applyFont="1" applyBorder="1" applyAlignment="1">
      <alignment vertical="top" wrapText="1"/>
    </xf>
    <xf numFmtId="0" fontId="61" fillId="0" borderId="13" xfId="0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0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wrapText="1"/>
      <protection/>
    </xf>
    <xf numFmtId="0" fontId="63" fillId="0" borderId="0" xfId="0" applyFont="1" applyBorder="1" applyAlignment="1">
      <alignment/>
    </xf>
    <xf numFmtId="0" fontId="6" fillId="0" borderId="0" xfId="53" applyFont="1" applyBorder="1" applyAlignment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6" fillId="0" borderId="0" xfId="42" applyFont="1" applyAlignment="1" applyProtection="1">
      <alignment horizontal="right"/>
      <protection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" fillId="0" borderId="14" xfId="53" applyFont="1" applyBorder="1" applyAlignment="1">
      <alignment wrapText="1"/>
      <protection/>
    </xf>
    <xf numFmtId="0" fontId="6" fillId="0" borderId="15" xfId="53" applyFont="1" applyBorder="1" applyAlignment="1">
      <alignment/>
      <protection/>
    </xf>
    <xf numFmtId="0" fontId="6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53" applyFont="1" applyBorder="1" applyAlignment="1">
      <alignment horizontal="left" vertical="center"/>
      <protection/>
    </xf>
    <xf numFmtId="0" fontId="8" fillId="0" borderId="0" xfId="53" applyFont="1" applyBorder="1" applyAlignment="1">
      <alignment/>
      <protection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2" fillId="0" borderId="13" xfId="0" applyNumberFormat="1" applyFont="1" applyBorder="1" applyAlignment="1">
      <alignment horizontal="center" vertical="top" wrapText="1"/>
    </xf>
    <xf numFmtId="3" fontId="61" fillId="0" borderId="13" xfId="0" applyNumberFormat="1" applyFont="1" applyBorder="1" applyAlignment="1">
      <alignment horizontal="center" vertical="top" wrapText="1"/>
    </xf>
    <xf numFmtId="3" fontId="61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63" fillId="0" borderId="0" xfId="0" applyNumberFormat="1" applyFont="1" applyAlignment="1">
      <alignment/>
    </xf>
    <xf numFmtId="3" fontId="2" fillId="33" borderId="13" xfId="0" applyNumberFormat="1" applyFont="1" applyFill="1" applyBorder="1" applyAlignment="1">
      <alignment horizontal="center" vertical="top" wrapText="1"/>
    </xf>
    <xf numFmtId="0" fontId="61" fillId="0" borderId="16" xfId="0" applyFont="1" applyBorder="1" applyAlignment="1">
      <alignment vertical="top" wrapText="1"/>
    </xf>
    <xf numFmtId="0" fontId="6" fillId="33" borderId="17" xfId="0" applyFont="1" applyFill="1" applyBorder="1" applyAlignment="1">
      <alignment horizontal="center" vertical="top" wrapText="1"/>
    </xf>
    <xf numFmtId="3" fontId="6" fillId="33" borderId="17" xfId="0" applyNumberFormat="1" applyFont="1" applyFill="1" applyBorder="1" applyAlignment="1">
      <alignment horizontal="center" vertical="top" wrapText="1"/>
    </xf>
    <xf numFmtId="3" fontId="68" fillId="33" borderId="0" xfId="0" applyNumberFormat="1" applyFont="1" applyFill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" fontId="10" fillId="0" borderId="0" xfId="0" applyNumberFormat="1" applyFont="1" applyAlignment="1">
      <alignment/>
    </xf>
    <xf numFmtId="0" fontId="6" fillId="0" borderId="20" xfId="0" applyFont="1" applyBorder="1" applyAlignment="1">
      <alignment horizontal="centerContinuous" vertical="top" wrapText="1"/>
    </xf>
    <xf numFmtId="0" fontId="2" fillId="0" borderId="20" xfId="0" applyFont="1" applyBorder="1" applyAlignment="1">
      <alignment horizontal="centerContinuous" vertical="top" wrapText="1"/>
    </xf>
    <xf numFmtId="0" fontId="2" fillId="0" borderId="21" xfId="0" applyFont="1" applyBorder="1" applyAlignment="1">
      <alignment horizontal="centerContinuous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7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center" vertical="top" wrapText="1"/>
    </xf>
    <xf numFmtId="3" fontId="61" fillId="0" borderId="10" xfId="0" applyNumberFormat="1" applyFont="1" applyBorder="1" applyAlignment="1">
      <alignment horizontal="center" vertical="top" wrapText="1"/>
    </xf>
    <xf numFmtId="0" fontId="5" fillId="0" borderId="15" xfId="53" applyFont="1" applyBorder="1" applyAlignment="1">
      <alignment vertical="center"/>
      <protection/>
    </xf>
    <xf numFmtId="3" fontId="61" fillId="0" borderId="19" xfId="0" applyNumberFormat="1" applyFont="1" applyBorder="1" applyAlignment="1">
      <alignment horizontal="center" vertical="top" wrapText="1"/>
    </xf>
    <xf numFmtId="3" fontId="61" fillId="0" borderId="18" xfId="0" applyNumberFormat="1" applyFont="1" applyBorder="1" applyAlignment="1">
      <alignment horizontal="center" vertical="top" wrapText="1"/>
    </xf>
    <xf numFmtId="3" fontId="61" fillId="0" borderId="17" xfId="0" applyNumberFormat="1" applyFont="1" applyBorder="1" applyAlignment="1">
      <alignment horizontal="center" vertical="top" wrapText="1"/>
    </xf>
    <xf numFmtId="3" fontId="6" fillId="34" borderId="13" xfId="0" applyNumberFormat="1" applyFont="1" applyFill="1" applyBorder="1" applyAlignment="1">
      <alignment horizontal="left" vertical="top" wrapText="1"/>
    </xf>
    <xf numFmtId="0" fontId="61" fillId="0" borderId="19" xfId="0" applyFont="1" applyBorder="1" applyAlignment="1">
      <alignment horizontal="center" vertical="top" wrapText="1"/>
    </xf>
    <xf numFmtId="3" fontId="61" fillId="0" borderId="22" xfId="0" applyNumberFormat="1" applyFont="1" applyBorder="1" applyAlignment="1">
      <alignment horizontal="center" vertical="top" wrapText="1"/>
    </xf>
    <xf numFmtId="0" fontId="61" fillId="0" borderId="23" xfId="0" applyFont="1" applyBorder="1" applyAlignment="1">
      <alignment vertical="top" wrapText="1"/>
    </xf>
    <xf numFmtId="0" fontId="61" fillId="0" borderId="17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2" fillId="0" borderId="20" xfId="0" applyFont="1" applyBorder="1" applyAlignment="1">
      <alignment horizontal="center" vertical="top" wrapText="1"/>
    </xf>
    <xf numFmtId="3" fontId="61" fillId="0" borderId="24" xfId="0" applyNumberFormat="1" applyFont="1" applyBorder="1" applyAlignment="1">
      <alignment horizontal="center" vertical="top" wrapText="1"/>
    </xf>
    <xf numFmtId="0" fontId="69" fillId="0" borderId="0" xfId="0" applyFont="1" applyAlignment="1">
      <alignment/>
    </xf>
    <xf numFmtId="3" fontId="0" fillId="0" borderId="18" xfId="0" applyNumberFormat="1" applyBorder="1" applyAlignment="1">
      <alignment/>
    </xf>
    <xf numFmtId="0" fontId="62" fillId="0" borderId="21" xfId="0" applyFont="1" applyBorder="1" applyAlignment="1">
      <alignment vertical="top" wrapText="1"/>
    </xf>
    <xf numFmtId="0" fontId="62" fillId="0" borderId="25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3" fontId="62" fillId="0" borderId="18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/>
    </xf>
    <xf numFmtId="3" fontId="61" fillId="0" borderId="13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3" fontId="61" fillId="0" borderId="18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readingOrder="1"/>
    </xf>
    <xf numFmtId="0" fontId="70" fillId="0" borderId="0" xfId="0" applyFont="1" applyAlignment="1">
      <alignment horizontal="centerContinuous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5" xfId="53" applyFont="1" applyBorder="1" applyAlignment="1">
      <alignment/>
      <protection/>
    </xf>
    <xf numFmtId="0" fontId="70" fillId="0" borderId="0" xfId="53" applyFont="1" applyBorder="1" applyAlignment="1">
      <alignment/>
      <protection/>
    </xf>
    <xf numFmtId="0" fontId="70" fillId="0" borderId="11" xfId="0" applyFont="1" applyBorder="1" applyAlignment="1">
      <alignment horizontal="centerContinuous" vertical="top" wrapText="1"/>
    </xf>
    <xf numFmtId="0" fontId="70" fillId="0" borderId="0" xfId="0" applyFont="1" applyBorder="1" applyAlignment="1">
      <alignment horizontal="center" vertical="top" wrapText="1"/>
    </xf>
    <xf numFmtId="0" fontId="7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top"/>
    </xf>
    <xf numFmtId="3" fontId="10" fillId="34" borderId="1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11" fillId="0" borderId="0" xfId="42" applyFont="1" applyAlignment="1" applyProtection="1">
      <alignment horizontal="right"/>
      <protection/>
    </xf>
    <xf numFmtId="0" fontId="62" fillId="0" borderId="16" xfId="0" applyFont="1" applyBorder="1" applyAlignment="1">
      <alignment vertical="top" wrapText="1"/>
    </xf>
    <xf numFmtId="0" fontId="61" fillId="0" borderId="26" xfId="0" applyFont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3" fontId="6" fillId="33" borderId="18" xfId="0" applyNumberFormat="1" applyFont="1" applyFill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 wrapText="1"/>
    </xf>
    <xf numFmtId="3" fontId="5" fillId="33" borderId="18" xfId="0" applyNumberFormat="1" applyFont="1" applyFill="1" applyBorder="1" applyAlignment="1">
      <alignment horizontal="center" vertical="top" wrapText="1"/>
    </xf>
    <xf numFmtId="0" fontId="61" fillId="0" borderId="21" xfId="0" applyFont="1" applyBorder="1" applyAlignment="1">
      <alignment vertical="top" wrapText="1"/>
    </xf>
    <xf numFmtId="3" fontId="61" fillId="0" borderId="27" xfId="0" applyNumberFormat="1" applyFont="1" applyBorder="1" applyAlignment="1">
      <alignment horizontal="center" vertical="top" wrapText="1"/>
    </xf>
    <xf numFmtId="3" fontId="71" fillId="0" borderId="18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18" xfId="0" applyFont="1" applyBorder="1" applyAlignment="1">
      <alignment/>
    </xf>
    <xf numFmtId="3" fontId="5" fillId="0" borderId="18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33" borderId="18" xfId="0" applyFont="1" applyFill="1" applyBorder="1" applyAlignment="1">
      <alignment/>
    </xf>
    <xf numFmtId="3" fontId="72" fillId="33" borderId="0" xfId="0" applyNumberFormat="1" applyFont="1" applyFill="1" applyBorder="1" applyAlignment="1">
      <alignment horizontal="center" vertical="top" wrapText="1"/>
    </xf>
    <xf numFmtId="3" fontId="73" fillId="0" borderId="13" xfId="0" applyNumberFormat="1" applyFont="1" applyBorder="1" applyAlignment="1">
      <alignment horizontal="center" vertical="top" wrapText="1"/>
    </xf>
    <xf numFmtId="3" fontId="70" fillId="0" borderId="13" xfId="0" applyNumberFormat="1" applyFont="1" applyBorder="1" applyAlignment="1">
      <alignment horizontal="center" vertical="top" wrapText="1"/>
    </xf>
    <xf numFmtId="0" fontId="13" fillId="0" borderId="18" xfId="54" applyNumberFormat="1" applyFont="1" applyBorder="1" applyAlignment="1">
      <alignment horizontal="center" vertical="top" wrapText="1"/>
      <protection/>
    </xf>
    <xf numFmtId="1" fontId="14" fillId="0" borderId="18" xfId="54" applyNumberFormat="1" applyFont="1" applyBorder="1" applyAlignment="1">
      <alignment horizontal="center" vertical="center"/>
      <protection/>
    </xf>
    <xf numFmtId="165" fontId="13" fillId="0" borderId="18" xfId="54" applyNumberFormat="1" applyFont="1" applyBorder="1" applyAlignment="1">
      <alignment horizontal="centerContinuous" vertical="center"/>
      <protection/>
    </xf>
    <xf numFmtId="0" fontId="13" fillId="0" borderId="18" xfId="54" applyNumberFormat="1" applyFont="1" applyBorder="1" applyAlignment="1">
      <alignment horizontal="centerContinuous" vertical="center"/>
      <protection/>
    </xf>
    <xf numFmtId="0" fontId="13" fillId="0" borderId="18" xfId="54" applyNumberFormat="1" applyFont="1" applyBorder="1" applyAlignment="1">
      <alignment horizontal="center" vertical="center"/>
      <protection/>
    </xf>
    <xf numFmtId="165" fontId="13" fillId="0" borderId="18" xfId="54" applyNumberFormat="1" applyFont="1" applyBorder="1" applyAlignment="1">
      <alignment horizontal="center" vertical="center"/>
      <protection/>
    </xf>
    <xf numFmtId="165" fontId="13" fillId="0" borderId="18" xfId="54" applyNumberFormat="1" applyFont="1" applyBorder="1" applyAlignment="1">
      <alignment horizontal="center" vertical="top"/>
      <protection/>
    </xf>
    <xf numFmtId="165" fontId="13" fillId="0" borderId="24" xfId="54" applyNumberFormat="1" applyFont="1" applyBorder="1" applyAlignment="1">
      <alignment horizontal="center" vertical="center"/>
      <protection/>
    </xf>
    <xf numFmtId="165" fontId="15" fillId="0" borderId="24" xfId="54" applyNumberFormat="1" applyFont="1" applyBorder="1" applyAlignment="1">
      <alignment horizontal="center" vertical="center"/>
      <protection/>
    </xf>
    <xf numFmtId="165" fontId="15" fillId="0" borderId="18" xfId="54" applyNumberFormat="1" applyFont="1" applyBorder="1" applyAlignment="1">
      <alignment horizontal="center" vertical="center"/>
      <protection/>
    </xf>
    <xf numFmtId="0" fontId="4" fillId="0" borderId="0" xfId="54">
      <alignment/>
      <protection/>
    </xf>
    <xf numFmtId="0" fontId="4" fillId="0" borderId="0" xfId="54" applyNumberFormat="1" applyAlignment="1">
      <alignment horizontal="right"/>
      <protection/>
    </xf>
    <xf numFmtId="1" fontId="15" fillId="0" borderId="24" xfId="54" applyNumberFormat="1" applyFont="1" applyBorder="1" applyAlignment="1">
      <alignment horizontal="center" vertical="center"/>
      <protection/>
    </xf>
    <xf numFmtId="1" fontId="13" fillId="0" borderId="18" xfId="54" applyNumberFormat="1" applyFont="1" applyBorder="1" applyAlignment="1">
      <alignment horizontal="center" vertical="center"/>
      <protection/>
    </xf>
    <xf numFmtId="0" fontId="16" fillId="0" borderId="0" xfId="54" applyNumberFormat="1" applyFont="1" applyAlignment="1">
      <alignment horizontal="left" vertical="center" wrapText="1"/>
      <protection/>
    </xf>
    <xf numFmtId="166" fontId="15" fillId="33" borderId="18" xfId="54" applyNumberFormat="1" applyFont="1" applyFill="1" applyBorder="1" applyAlignment="1">
      <alignment horizontal="right" vertical="center"/>
      <protection/>
    </xf>
    <xf numFmtId="167" fontId="15" fillId="33" borderId="18" xfId="54" applyNumberFormat="1" applyFont="1" applyFill="1" applyBorder="1" applyAlignment="1">
      <alignment horizontal="right" vertical="center"/>
      <protection/>
    </xf>
    <xf numFmtId="0" fontId="13" fillId="33" borderId="18" xfId="54" applyNumberFormat="1" applyFont="1" applyFill="1" applyBorder="1" applyAlignment="1">
      <alignment horizontal="right"/>
      <protection/>
    </xf>
    <xf numFmtId="166" fontId="13" fillId="33" borderId="18" xfId="54" applyNumberFormat="1" applyFont="1" applyFill="1" applyBorder="1" applyAlignment="1">
      <alignment horizontal="right" vertical="center"/>
      <protection/>
    </xf>
    <xf numFmtId="167" fontId="13" fillId="33" borderId="18" xfId="54" applyNumberFormat="1" applyFont="1" applyFill="1" applyBorder="1" applyAlignment="1">
      <alignment horizontal="right" vertical="center"/>
      <protection/>
    </xf>
    <xf numFmtId="166" fontId="15" fillId="33" borderId="24" xfId="54" applyNumberFormat="1" applyFont="1" applyFill="1" applyBorder="1" applyAlignment="1">
      <alignment horizontal="right" vertical="center"/>
      <protection/>
    </xf>
    <xf numFmtId="167" fontId="15" fillId="33" borderId="24" xfId="54" applyNumberFormat="1" applyFont="1" applyFill="1" applyBorder="1" applyAlignment="1">
      <alignment horizontal="right" vertical="center"/>
      <protection/>
    </xf>
    <xf numFmtId="0" fontId="13" fillId="33" borderId="18" xfId="54" applyNumberFormat="1" applyFont="1" applyFill="1" applyBorder="1" applyAlignment="1">
      <alignment horizontal="right" vertical="top"/>
      <protection/>
    </xf>
    <xf numFmtId="168" fontId="13" fillId="33" borderId="18" xfId="54" applyNumberFormat="1" applyFont="1" applyFill="1" applyBorder="1" applyAlignment="1">
      <alignment horizontal="right" vertical="center"/>
      <protection/>
    </xf>
    <xf numFmtId="166" fontId="13" fillId="33" borderId="24" xfId="54" applyNumberFormat="1" applyFont="1" applyFill="1" applyBorder="1" applyAlignment="1">
      <alignment horizontal="right" vertical="center"/>
      <protection/>
    </xf>
    <xf numFmtId="167" fontId="13" fillId="33" borderId="24" xfId="54" applyNumberFormat="1" applyFont="1" applyFill="1" applyBorder="1" applyAlignment="1">
      <alignment horizontal="right" vertical="center"/>
      <protection/>
    </xf>
    <xf numFmtId="0" fontId="13" fillId="33" borderId="24" xfId="54" applyNumberFormat="1" applyFont="1" applyFill="1" applyBorder="1" applyAlignment="1">
      <alignment horizontal="right" vertical="center"/>
      <protection/>
    </xf>
    <xf numFmtId="169" fontId="13" fillId="33" borderId="18" xfId="54" applyNumberFormat="1" applyFont="1" applyFill="1" applyBorder="1" applyAlignment="1">
      <alignment horizontal="right" vertical="top"/>
      <protection/>
    </xf>
    <xf numFmtId="0" fontId="13" fillId="33" borderId="18" xfId="54" applyNumberFormat="1" applyFont="1" applyFill="1" applyBorder="1" applyAlignment="1">
      <alignment horizontal="right" vertical="center"/>
      <protection/>
    </xf>
    <xf numFmtId="170" fontId="15" fillId="33" borderId="24" xfId="54" applyNumberFormat="1" applyFont="1" applyFill="1" applyBorder="1" applyAlignment="1">
      <alignment horizontal="right" vertical="center"/>
      <protection/>
    </xf>
    <xf numFmtId="0" fontId="15" fillId="33" borderId="24" xfId="54" applyNumberFormat="1" applyFont="1" applyFill="1" applyBorder="1" applyAlignment="1">
      <alignment horizontal="right" vertical="center"/>
      <protection/>
    </xf>
    <xf numFmtId="171" fontId="15" fillId="33" borderId="24" xfId="54" applyNumberFormat="1" applyFont="1" applyFill="1" applyBorder="1" applyAlignment="1">
      <alignment horizontal="right" vertical="center"/>
      <protection/>
    </xf>
    <xf numFmtId="3" fontId="15" fillId="33" borderId="18" xfId="54" applyNumberFormat="1" applyFont="1" applyFill="1" applyBorder="1" applyAlignment="1">
      <alignment horizontal="right" vertical="center"/>
      <protection/>
    </xf>
    <xf numFmtId="3" fontId="13" fillId="33" borderId="18" xfId="54" applyNumberFormat="1" applyFont="1" applyFill="1" applyBorder="1" applyAlignment="1">
      <alignment horizontal="right"/>
      <protection/>
    </xf>
    <xf numFmtId="3" fontId="13" fillId="33" borderId="18" xfId="54" applyNumberFormat="1" applyFont="1" applyFill="1" applyBorder="1" applyAlignment="1">
      <alignment horizontal="right" vertical="center"/>
      <protection/>
    </xf>
    <xf numFmtId="3" fontId="15" fillId="33" borderId="24" xfId="54" applyNumberFormat="1" applyFont="1" applyFill="1" applyBorder="1" applyAlignment="1">
      <alignment horizontal="right" vertical="center"/>
      <protection/>
    </xf>
    <xf numFmtId="3" fontId="13" fillId="33" borderId="18" xfId="54" applyNumberFormat="1" applyFont="1" applyFill="1" applyBorder="1" applyAlignment="1">
      <alignment horizontal="right" vertical="top"/>
      <protection/>
    </xf>
    <xf numFmtId="3" fontId="13" fillId="33" borderId="24" xfId="54" applyNumberFormat="1" applyFont="1" applyFill="1" applyBorder="1" applyAlignment="1">
      <alignment horizontal="right" vertical="center"/>
      <protection/>
    </xf>
    <xf numFmtId="0" fontId="3" fillId="0" borderId="12" xfId="0" applyFont="1" applyBorder="1" applyAlignment="1">
      <alignment vertical="top" wrapText="1"/>
    </xf>
    <xf numFmtId="0" fontId="5" fillId="0" borderId="15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left" vertical="center"/>
      <protection/>
    </xf>
    <xf numFmtId="0" fontId="5" fillId="0" borderId="15" xfId="53" applyFont="1" applyBorder="1" applyAlignment="1">
      <alignment horizontal="left" vertical="center" wrapText="1"/>
      <protection/>
    </xf>
    <xf numFmtId="0" fontId="43" fillId="0" borderId="15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" fillId="0" borderId="14" xfId="53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5" fillId="0" borderId="15" xfId="53" applyNumberFormat="1" applyFont="1" applyBorder="1" applyAlignment="1">
      <alignment horizontal="left" vertical="center" wrapText="1"/>
      <protection/>
    </xf>
    <xf numFmtId="49" fontId="0" fillId="0" borderId="15" xfId="0" applyNumberFormat="1" applyBorder="1" applyAlignment="1">
      <alignment horizontal="left" vertical="center" wrapText="1"/>
    </xf>
    <xf numFmtId="0" fontId="2" fillId="0" borderId="2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29" xfId="54" applyNumberFormat="1" applyFont="1" applyBorder="1" applyAlignment="1">
      <alignment horizontal="center" vertical="center"/>
      <protection/>
    </xf>
    <xf numFmtId="1" fontId="14" fillId="0" borderId="29" xfId="54" applyNumberFormat="1" applyFont="1" applyBorder="1" applyAlignment="1">
      <alignment horizontal="center" vertical="center"/>
      <protection/>
    </xf>
    <xf numFmtId="0" fontId="15" fillId="0" borderId="27" xfId="54" applyNumberFormat="1" applyFont="1" applyBorder="1" applyAlignment="1">
      <alignment horizontal="center" vertical="center"/>
      <protection/>
    </xf>
    <xf numFmtId="0" fontId="13" fillId="0" borderId="27" xfId="54" applyNumberFormat="1" applyFont="1" applyBorder="1" applyAlignment="1">
      <alignment horizontal="left" vertical="center"/>
      <protection/>
    </xf>
    <xf numFmtId="0" fontId="13" fillId="0" borderId="30" xfId="54" applyNumberFormat="1" applyFont="1" applyBorder="1" applyAlignment="1">
      <alignment horizontal="left" vertical="top"/>
      <protection/>
    </xf>
    <xf numFmtId="0" fontId="13" fillId="0" borderId="30" xfId="54" applyNumberFormat="1" applyFont="1" applyBorder="1" applyAlignment="1">
      <alignment horizontal="left" vertical="center"/>
      <protection/>
    </xf>
    <xf numFmtId="0" fontId="13" fillId="0" borderId="30" xfId="54" applyNumberFormat="1" applyFont="1" applyBorder="1" applyAlignment="1">
      <alignment horizontal="left" vertical="center" wrapText="1"/>
      <protection/>
    </xf>
    <xf numFmtId="0" fontId="13" fillId="0" borderId="31" xfId="54" applyNumberFormat="1" applyFont="1" applyBorder="1" applyAlignment="1">
      <alignment horizontal="left" vertical="center" wrapText="1"/>
      <protection/>
    </xf>
    <xf numFmtId="0" fontId="13" fillId="0" borderId="31" xfId="54" applyFont="1" applyBorder="1" applyAlignment="1">
      <alignment horizontal="left"/>
      <protection/>
    </xf>
    <xf numFmtId="0" fontId="13" fillId="0" borderId="29" xfId="54" applyNumberFormat="1" applyFont="1" applyBorder="1" applyAlignment="1">
      <alignment horizontal="center" vertical="center"/>
      <protection/>
    </xf>
    <xf numFmtId="0" fontId="13" fillId="0" borderId="31" xfId="54" applyNumberFormat="1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left" vertical="center" wrapText="1"/>
      <protection/>
    </xf>
    <xf numFmtId="0" fontId="13" fillId="0" borderId="31" xfId="54" applyNumberFormat="1" applyFont="1" applyBorder="1" applyAlignment="1">
      <alignment horizontal="left" wrapText="1"/>
      <protection/>
    </xf>
    <xf numFmtId="0" fontId="13" fillId="0" borderId="24" xfId="54" applyNumberFormat="1" applyFont="1" applyBorder="1" applyAlignment="1">
      <alignment horizontal="left" vertical="center" wrapText="1"/>
      <protection/>
    </xf>
    <xf numFmtId="0" fontId="16" fillId="0" borderId="0" xfId="54" applyNumberFormat="1" applyFont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C52" sqref="C52:C53"/>
    </sheetView>
  </sheetViews>
  <sheetFormatPr defaultColWidth="21.00390625" defaultRowHeight="24.75" customHeight="1"/>
  <cols>
    <col min="1" max="1" width="51.00390625" style="7" customWidth="1"/>
    <col min="2" max="2" width="12.57421875" style="7" customWidth="1"/>
    <col min="3" max="3" width="18.57421875" style="67" customWidth="1"/>
    <col min="4" max="4" width="19.28125" style="67" customWidth="1"/>
    <col min="5" max="16384" width="21.00390625" style="7" customWidth="1"/>
  </cols>
  <sheetData>
    <row r="1" ht="13.5" customHeight="1">
      <c r="D1" s="113" t="s">
        <v>68</v>
      </c>
    </row>
    <row r="2" ht="10.5" customHeight="1">
      <c r="D2" s="114" t="s">
        <v>0</v>
      </c>
    </row>
    <row r="3" ht="9.75" customHeight="1">
      <c r="D3" s="113" t="s">
        <v>1</v>
      </c>
    </row>
    <row r="4" ht="12" customHeight="1">
      <c r="D4" s="113" t="s">
        <v>2</v>
      </c>
    </row>
    <row r="5" spans="1:4" ht="21" customHeight="1">
      <c r="A5" s="19"/>
      <c r="B5" s="19" t="s">
        <v>61</v>
      </c>
      <c r="C5" s="125"/>
      <c r="D5" s="125"/>
    </row>
    <row r="6" spans="1:4" ht="21" customHeight="1">
      <c r="A6" s="178" t="s">
        <v>231</v>
      </c>
      <c r="B6" s="179"/>
      <c r="C6" s="179"/>
      <c r="D6" s="126"/>
    </row>
    <row r="7" spans="1:4" ht="21" customHeight="1">
      <c r="A7" s="74"/>
      <c r="B7" s="75"/>
      <c r="C7" s="126"/>
      <c r="D7" s="126"/>
    </row>
    <row r="8" spans="1:7" ht="16.5" customHeight="1">
      <c r="A8" s="8" t="s">
        <v>62</v>
      </c>
      <c r="B8" s="180" t="s">
        <v>63</v>
      </c>
      <c r="C8" s="180"/>
      <c r="D8" s="17"/>
      <c r="E8" s="9"/>
      <c r="F8" s="9"/>
      <c r="G8" s="10"/>
    </row>
    <row r="9" spans="1:7" ht="17.25" customHeight="1">
      <c r="A9" s="8" t="s">
        <v>64</v>
      </c>
      <c r="B9" s="176" t="s">
        <v>224</v>
      </c>
      <c r="C9" s="176"/>
      <c r="D9" s="177"/>
      <c r="E9" s="9"/>
      <c r="F9" s="9"/>
      <c r="G9" s="10"/>
    </row>
    <row r="10" spans="1:7" ht="15.75" customHeight="1">
      <c r="A10" s="8" t="s">
        <v>65</v>
      </c>
      <c r="B10" s="174" t="s">
        <v>66</v>
      </c>
      <c r="C10" s="174"/>
      <c r="D10" s="18"/>
      <c r="E10" s="11"/>
      <c r="F10" s="11"/>
      <c r="G10" s="10"/>
    </row>
    <row r="11" spans="1:7" ht="16.5" customHeight="1">
      <c r="A11" s="8" t="s">
        <v>67</v>
      </c>
      <c r="B11" s="175" t="s">
        <v>208</v>
      </c>
      <c r="C11" s="175"/>
      <c r="D11" s="11"/>
      <c r="E11" s="11"/>
      <c r="F11" s="11"/>
      <c r="G11" s="10"/>
    </row>
    <row r="12" spans="1:7" ht="16.5" customHeight="1" thickBot="1">
      <c r="A12" s="8"/>
      <c r="B12" s="23"/>
      <c r="C12" s="23"/>
      <c r="D12" s="24" t="s">
        <v>3</v>
      </c>
      <c r="E12" s="11"/>
      <c r="F12" s="11"/>
      <c r="G12" s="10"/>
    </row>
    <row r="13" spans="1:4" ht="26.25" customHeight="1" thickBot="1">
      <c r="A13" s="2" t="s">
        <v>4</v>
      </c>
      <c r="B13" s="116" t="s">
        <v>5</v>
      </c>
      <c r="C13" s="127" t="s">
        <v>6</v>
      </c>
      <c r="D13" s="127" t="s">
        <v>7</v>
      </c>
    </row>
    <row r="14" spans="1:4" ht="22.5" customHeight="1" thickBot="1">
      <c r="A14" s="39" t="s">
        <v>8</v>
      </c>
      <c r="B14" s="117"/>
      <c r="C14" s="118"/>
      <c r="D14" s="118"/>
    </row>
    <row r="15" spans="1:4" ht="22.5" customHeight="1" thickBot="1">
      <c r="A15" s="39" t="s">
        <v>9</v>
      </c>
      <c r="B15" s="117">
        <v>10</v>
      </c>
      <c r="C15" s="99">
        <v>2067472</v>
      </c>
      <c r="D15" s="119">
        <v>2801575</v>
      </c>
    </row>
    <row r="16" spans="1:4" ht="22.5" customHeight="1" thickBot="1">
      <c r="A16" s="39" t="s">
        <v>10</v>
      </c>
      <c r="B16" s="117">
        <v>11</v>
      </c>
      <c r="C16" s="99"/>
      <c r="D16" s="128"/>
    </row>
    <row r="17" spans="1:4" ht="22.5" customHeight="1" thickBot="1">
      <c r="A17" s="39" t="s">
        <v>11</v>
      </c>
      <c r="B17" s="117">
        <v>12</v>
      </c>
      <c r="C17" s="99"/>
      <c r="D17" s="118"/>
    </row>
    <row r="18" spans="1:4" ht="26.25" customHeight="1" thickBot="1">
      <c r="A18" s="39" t="s">
        <v>12</v>
      </c>
      <c r="B18" s="117">
        <v>13</v>
      </c>
      <c r="C18" s="99"/>
      <c r="D18" s="118"/>
    </row>
    <row r="19" spans="1:4" ht="22.5" customHeight="1" thickBot="1">
      <c r="A19" s="39" t="s">
        <v>13</v>
      </c>
      <c r="B19" s="117">
        <v>14</v>
      </c>
      <c r="C19" s="99"/>
      <c r="D19" s="118"/>
    </row>
    <row r="20" spans="1:4" ht="22.5" customHeight="1" thickBot="1">
      <c r="A20" s="39" t="s">
        <v>14</v>
      </c>
      <c r="B20" s="117">
        <v>15</v>
      </c>
      <c r="C20" s="99"/>
      <c r="D20" s="118"/>
    </row>
    <row r="21" spans="1:4" ht="22.5" customHeight="1" thickBot="1">
      <c r="A21" s="39" t="s">
        <v>15</v>
      </c>
      <c r="B21" s="117">
        <v>16</v>
      </c>
      <c r="C21" s="99">
        <v>389789</v>
      </c>
      <c r="D21" s="118">
        <v>410724</v>
      </c>
    </row>
    <row r="22" spans="1:4" ht="22.5" customHeight="1" thickBot="1">
      <c r="A22" s="39" t="s">
        <v>16</v>
      </c>
      <c r="B22" s="117">
        <v>17</v>
      </c>
      <c r="C22" s="99">
        <v>0</v>
      </c>
      <c r="D22" s="118">
        <v>0</v>
      </c>
    </row>
    <row r="23" spans="1:4" ht="22.5" customHeight="1" thickBot="1">
      <c r="A23" s="39" t="s">
        <v>17</v>
      </c>
      <c r="B23" s="117">
        <v>18</v>
      </c>
      <c r="C23" s="99">
        <v>254205</v>
      </c>
      <c r="D23" s="118">
        <v>242832</v>
      </c>
    </row>
    <row r="24" spans="1:4" ht="22.5" customHeight="1" thickBot="1">
      <c r="A24" s="39" t="s">
        <v>18</v>
      </c>
      <c r="B24" s="117">
        <v>19</v>
      </c>
      <c r="C24" s="99">
        <v>101615</v>
      </c>
      <c r="D24" s="118">
        <v>161503</v>
      </c>
    </row>
    <row r="25" spans="1:6" ht="22.5" customHeight="1" thickBot="1">
      <c r="A25" s="115" t="s">
        <v>19</v>
      </c>
      <c r="B25" s="120">
        <v>100</v>
      </c>
      <c r="C25" s="129">
        <f>SUM(C15:C24)</f>
        <v>2813081</v>
      </c>
      <c r="D25" s="121">
        <f>SUM(D15:D24)</f>
        <v>3616634</v>
      </c>
      <c r="F25" s="37"/>
    </row>
    <row r="26" spans="1:4" ht="26.25" customHeight="1" thickBot="1">
      <c r="A26" s="39" t="s">
        <v>20</v>
      </c>
      <c r="B26" s="117">
        <v>101</v>
      </c>
      <c r="C26" s="99"/>
      <c r="D26" s="118"/>
    </row>
    <row r="27" spans="1:6" ht="22.5" customHeight="1" thickBot="1">
      <c r="A27" s="39" t="s">
        <v>21</v>
      </c>
      <c r="B27" s="117"/>
      <c r="C27" s="99"/>
      <c r="D27" s="118"/>
      <c r="E27" s="10"/>
      <c r="F27" s="10"/>
    </row>
    <row r="28" spans="1:6" ht="22.5" customHeight="1" thickBot="1">
      <c r="A28" s="39" t="s">
        <v>10</v>
      </c>
      <c r="B28" s="117">
        <v>110</v>
      </c>
      <c r="C28" s="99"/>
      <c r="D28" s="128"/>
      <c r="E28" s="42">
        <f>5613820+457810</f>
        <v>6071630</v>
      </c>
      <c r="F28" s="10"/>
    </row>
    <row r="29" spans="1:6" ht="22.5" customHeight="1" thickBot="1">
      <c r="A29" s="39" t="s">
        <v>11</v>
      </c>
      <c r="B29" s="117">
        <v>111</v>
      </c>
      <c r="C29" s="99"/>
      <c r="D29" s="118"/>
      <c r="E29" s="10"/>
      <c r="F29" s="10"/>
    </row>
    <row r="30" spans="1:4" ht="29.25" customHeight="1" thickBot="1">
      <c r="A30" s="39" t="s">
        <v>12</v>
      </c>
      <c r="B30" s="117">
        <v>112</v>
      </c>
      <c r="C30" s="99"/>
      <c r="D30" s="118"/>
    </row>
    <row r="31" spans="1:4" ht="22.5" customHeight="1" thickBot="1">
      <c r="A31" s="39" t="s">
        <v>13</v>
      </c>
      <c r="B31" s="117">
        <v>113</v>
      </c>
      <c r="C31" s="99"/>
      <c r="D31" s="118"/>
    </row>
    <row r="32" spans="1:4" ht="22.5" customHeight="1" thickBot="1">
      <c r="A32" s="39" t="s">
        <v>22</v>
      </c>
      <c r="B32" s="117">
        <v>114</v>
      </c>
      <c r="C32" s="99">
        <v>230000</v>
      </c>
      <c r="D32" s="118">
        <v>230000</v>
      </c>
    </row>
    <row r="33" spans="1:4" ht="22.5" customHeight="1" thickBot="1">
      <c r="A33" s="39" t="s">
        <v>23</v>
      </c>
      <c r="B33" s="117">
        <v>115</v>
      </c>
      <c r="C33" s="99">
        <v>22424</v>
      </c>
      <c r="D33" s="118">
        <v>22424</v>
      </c>
    </row>
    <row r="34" spans="1:4" ht="22.5" customHeight="1" thickBot="1">
      <c r="A34" s="39" t="s">
        <v>24</v>
      </c>
      <c r="B34" s="117">
        <v>116</v>
      </c>
      <c r="C34" s="99"/>
      <c r="D34" s="118"/>
    </row>
    <row r="35" spans="1:4" ht="22.5" customHeight="1" thickBot="1">
      <c r="A35" s="39" t="s">
        <v>25</v>
      </c>
      <c r="B35" s="117">
        <v>117</v>
      </c>
      <c r="C35" s="99"/>
      <c r="D35" s="118"/>
    </row>
    <row r="36" spans="1:4" ht="22.5" customHeight="1" thickBot="1">
      <c r="A36" s="39" t="s">
        <v>26</v>
      </c>
      <c r="B36" s="117">
        <v>118</v>
      </c>
      <c r="C36" s="99">
        <v>458256</v>
      </c>
      <c r="D36" s="118">
        <v>451402</v>
      </c>
    </row>
    <row r="37" spans="1:4" ht="22.5" customHeight="1" thickBot="1">
      <c r="A37" s="39" t="s">
        <v>27</v>
      </c>
      <c r="B37" s="117">
        <v>119</v>
      </c>
      <c r="C37" s="99"/>
      <c r="D37" s="118"/>
    </row>
    <row r="38" spans="1:4" ht="22.5" customHeight="1" thickBot="1">
      <c r="A38" s="39" t="s">
        <v>28</v>
      </c>
      <c r="B38" s="117">
        <v>120</v>
      </c>
      <c r="C38" s="99"/>
      <c r="D38" s="118"/>
    </row>
    <row r="39" spans="1:4" ht="22.5" customHeight="1" thickBot="1">
      <c r="A39" s="39" t="s">
        <v>29</v>
      </c>
      <c r="B39" s="117">
        <v>121</v>
      </c>
      <c r="C39" s="99">
        <v>22016959</v>
      </c>
      <c r="D39" s="118">
        <v>22388752</v>
      </c>
    </row>
    <row r="40" spans="1:4" ht="22.5" customHeight="1" thickBot="1">
      <c r="A40" s="39" t="s">
        <v>30</v>
      </c>
      <c r="B40" s="117">
        <v>122</v>
      </c>
      <c r="C40" s="99"/>
      <c r="D40" s="118"/>
    </row>
    <row r="41" spans="1:4" ht="22.5" customHeight="1" thickBot="1">
      <c r="A41" s="39" t="s">
        <v>204</v>
      </c>
      <c r="B41" s="117">
        <v>123</v>
      </c>
      <c r="C41" s="99">
        <v>4083985</v>
      </c>
      <c r="D41" s="118">
        <v>3984570</v>
      </c>
    </row>
    <row r="42" spans="1:6" ht="22.5" customHeight="1" thickBot="1">
      <c r="A42" s="115" t="s">
        <v>31</v>
      </c>
      <c r="B42" s="120">
        <v>200</v>
      </c>
      <c r="C42" s="129">
        <f>SUM(C28:C41)</f>
        <v>26811624</v>
      </c>
      <c r="D42" s="121">
        <f>SUM(D28:D41)</f>
        <v>27077148</v>
      </c>
      <c r="F42" s="37"/>
    </row>
    <row r="43" spans="1:6" ht="22.5" customHeight="1" thickBot="1">
      <c r="A43" s="115" t="s">
        <v>207</v>
      </c>
      <c r="B43" s="120"/>
      <c r="C43" s="129">
        <f>C42+C25</f>
        <v>29624705</v>
      </c>
      <c r="D43" s="121">
        <f>D25+D42</f>
        <v>30693782</v>
      </c>
      <c r="F43" s="37"/>
    </row>
    <row r="44" spans="1:4" ht="27.75" customHeight="1" thickBot="1">
      <c r="A44" s="39" t="s">
        <v>32</v>
      </c>
      <c r="B44" s="117" t="s">
        <v>5</v>
      </c>
      <c r="C44" s="118" t="s">
        <v>6</v>
      </c>
      <c r="D44" s="118" t="s">
        <v>7</v>
      </c>
    </row>
    <row r="45" spans="1:4" ht="22.5" customHeight="1" thickBot="1">
      <c r="A45" s="4" t="s">
        <v>33</v>
      </c>
      <c r="B45" s="40"/>
      <c r="C45" s="41"/>
      <c r="D45" s="41"/>
    </row>
    <row r="46" spans="1:4" ht="22.5" customHeight="1" thickBot="1">
      <c r="A46" s="39" t="s">
        <v>34</v>
      </c>
      <c r="B46" s="117">
        <v>210</v>
      </c>
      <c r="C46" s="130"/>
      <c r="D46" s="118"/>
    </row>
    <row r="47" spans="1:4" ht="22.5" customHeight="1" thickBot="1">
      <c r="A47" s="39" t="s">
        <v>11</v>
      </c>
      <c r="B47" s="117">
        <v>211</v>
      </c>
      <c r="C47" s="99"/>
      <c r="D47" s="118"/>
    </row>
    <row r="48" spans="1:4" ht="22.5" customHeight="1" thickBot="1">
      <c r="A48" s="39" t="s">
        <v>35</v>
      </c>
      <c r="B48" s="117">
        <v>212</v>
      </c>
      <c r="C48" s="99">
        <v>1099141</v>
      </c>
      <c r="D48" s="118">
        <f>1237029-4267</f>
        <v>1232762</v>
      </c>
    </row>
    <row r="49" spans="1:4" ht="28.5" customHeight="1" thickBot="1">
      <c r="A49" s="39" t="s">
        <v>36</v>
      </c>
      <c r="B49" s="117">
        <v>213</v>
      </c>
      <c r="C49" s="99">
        <v>68116</v>
      </c>
      <c r="D49" s="118">
        <v>42677</v>
      </c>
    </row>
    <row r="50" spans="1:4" ht="22.5" customHeight="1" thickBot="1">
      <c r="A50" s="39" t="s">
        <v>37</v>
      </c>
      <c r="B50" s="117">
        <v>214</v>
      </c>
      <c r="C50" s="99">
        <v>33744</v>
      </c>
      <c r="D50" s="118">
        <v>33744</v>
      </c>
    </row>
    <row r="51" spans="1:4" ht="22.5" customHeight="1" thickBot="1">
      <c r="A51" s="39" t="s">
        <v>38</v>
      </c>
      <c r="B51" s="117">
        <v>215</v>
      </c>
      <c r="C51" s="99"/>
      <c r="D51" s="118"/>
    </row>
    <row r="52" spans="1:4" ht="22.5" customHeight="1" thickBot="1">
      <c r="A52" s="39" t="s">
        <v>39</v>
      </c>
      <c r="B52" s="117">
        <v>216</v>
      </c>
      <c r="C52" s="99">
        <v>128533</v>
      </c>
      <c r="D52" s="118"/>
    </row>
    <row r="53" spans="1:4" ht="22.5" customHeight="1" thickBot="1">
      <c r="A53" s="39" t="s">
        <v>40</v>
      </c>
      <c r="B53" s="117">
        <v>217</v>
      </c>
      <c r="C53" s="99">
        <f>184590-6</f>
        <v>184584</v>
      </c>
      <c r="D53" s="118">
        <v>232573</v>
      </c>
    </row>
    <row r="54" spans="1:6" ht="26.25" thickBot="1">
      <c r="A54" s="115" t="s">
        <v>41</v>
      </c>
      <c r="B54" s="120">
        <v>300</v>
      </c>
      <c r="C54" s="129">
        <f>SUM(C46:C53)</f>
        <v>1514118</v>
      </c>
      <c r="D54" s="121">
        <f>SUM(D46:D53)</f>
        <v>1541756</v>
      </c>
      <c r="F54" s="37"/>
    </row>
    <row r="55" spans="1:4" ht="27" customHeight="1" thickBot="1">
      <c r="A55" s="39" t="s">
        <v>42</v>
      </c>
      <c r="B55" s="117">
        <v>301</v>
      </c>
      <c r="C55" s="130"/>
      <c r="D55" s="118"/>
    </row>
    <row r="56" spans="1:4" ht="22.5" customHeight="1" thickBot="1">
      <c r="A56" s="39" t="s">
        <v>43</v>
      </c>
      <c r="B56" s="117"/>
      <c r="C56" s="130"/>
      <c r="D56" s="118"/>
    </row>
    <row r="57" spans="1:4" ht="22.5" customHeight="1" thickBot="1">
      <c r="A57" s="39" t="s">
        <v>34</v>
      </c>
      <c r="B57" s="117">
        <v>310</v>
      </c>
      <c r="C57" s="99">
        <v>7228512</v>
      </c>
      <c r="D57" s="118">
        <v>7228512</v>
      </c>
    </row>
    <row r="58" spans="1:4" ht="22.5" customHeight="1" thickBot="1">
      <c r="A58" s="39" t="s">
        <v>11</v>
      </c>
      <c r="B58" s="117">
        <v>311</v>
      </c>
      <c r="C58" s="99"/>
      <c r="D58" s="118"/>
    </row>
    <row r="59" spans="1:4" ht="22.5" customHeight="1" thickBot="1">
      <c r="A59" s="39" t="s">
        <v>44</v>
      </c>
      <c r="B59" s="117">
        <v>312</v>
      </c>
      <c r="C59" s="99">
        <v>20225119</v>
      </c>
      <c r="D59" s="118">
        <v>20750608</v>
      </c>
    </row>
    <row r="60" spans="1:4" ht="22.5" customHeight="1" thickBot="1">
      <c r="A60" s="39" t="s">
        <v>45</v>
      </c>
      <c r="B60" s="117">
        <v>313</v>
      </c>
      <c r="C60" s="99"/>
      <c r="D60" s="118"/>
    </row>
    <row r="61" spans="1:4" ht="22.5" customHeight="1" thickBot="1">
      <c r="A61" s="39" t="s">
        <v>46</v>
      </c>
      <c r="B61" s="117">
        <v>314</v>
      </c>
      <c r="C61" s="99"/>
      <c r="D61" s="118"/>
    </row>
    <row r="62" spans="1:4" ht="22.5" customHeight="1" thickBot="1">
      <c r="A62" s="39" t="s">
        <v>47</v>
      </c>
      <c r="B62" s="117">
        <v>315</v>
      </c>
      <c r="C62" s="99">
        <v>19366</v>
      </c>
      <c r="D62" s="118">
        <v>19366</v>
      </c>
    </row>
    <row r="63" spans="1:4" ht="24" customHeight="1" thickBot="1">
      <c r="A63" s="39" t="s">
        <v>48</v>
      </c>
      <c r="B63" s="117">
        <v>316</v>
      </c>
      <c r="C63" s="99"/>
      <c r="D63" s="118"/>
    </row>
    <row r="64" spans="1:6" ht="24" customHeight="1" thickBot="1">
      <c r="A64" s="115" t="s">
        <v>49</v>
      </c>
      <c r="B64" s="120">
        <v>400</v>
      </c>
      <c r="C64" s="129">
        <f>SUM(C55:C63)</f>
        <v>27472997</v>
      </c>
      <c r="D64" s="121">
        <f>SUM(D57:D63)</f>
        <v>27998486</v>
      </c>
      <c r="F64" s="37"/>
    </row>
    <row r="65" spans="1:4" ht="22.5" customHeight="1" thickBot="1">
      <c r="A65" s="122" t="s">
        <v>50</v>
      </c>
      <c r="B65" s="117"/>
      <c r="C65" s="130"/>
      <c r="D65" s="118"/>
    </row>
    <row r="66" spans="1:4" ht="22.5" customHeight="1" thickBot="1">
      <c r="A66" s="39" t="s">
        <v>51</v>
      </c>
      <c r="B66" s="117">
        <v>410</v>
      </c>
      <c r="C66" s="99">
        <v>11861000</v>
      </c>
      <c r="D66" s="118">
        <v>11861000</v>
      </c>
    </row>
    <row r="67" spans="1:4" ht="22.5" customHeight="1" thickBot="1">
      <c r="A67" s="39" t="s">
        <v>214</v>
      </c>
      <c r="B67" s="117"/>
      <c r="C67" s="99">
        <v>7086481</v>
      </c>
      <c r="D67" s="118">
        <v>7086481</v>
      </c>
    </row>
    <row r="68" spans="1:4" ht="22.5" customHeight="1" thickBot="1">
      <c r="A68" s="39" t="s">
        <v>52</v>
      </c>
      <c r="B68" s="117">
        <v>411</v>
      </c>
      <c r="C68" s="99"/>
      <c r="D68" s="131"/>
    </row>
    <row r="69" spans="1:4" ht="22.5" customHeight="1" thickBot="1">
      <c r="A69" s="39" t="s">
        <v>53</v>
      </c>
      <c r="B69" s="117">
        <v>412</v>
      </c>
      <c r="C69" s="99"/>
      <c r="D69" s="118"/>
    </row>
    <row r="70" spans="1:4" ht="22.5" customHeight="1" thickBot="1">
      <c r="A70" s="39" t="s">
        <v>54</v>
      </c>
      <c r="B70" s="117">
        <v>413</v>
      </c>
      <c r="C70" s="99"/>
      <c r="D70" s="131"/>
    </row>
    <row r="71" spans="1:4" ht="22.5" customHeight="1" thickBot="1">
      <c r="A71" s="39" t="s">
        <v>55</v>
      </c>
      <c r="B71" s="117">
        <v>414</v>
      </c>
      <c r="C71" s="99">
        <f>D71+ОПиУ!C49</f>
        <v>-18309891</v>
      </c>
      <c r="D71" s="99">
        <f>Капитал!G48</f>
        <v>-17793941</v>
      </c>
    </row>
    <row r="72" spans="1:4" ht="28.5" customHeight="1" thickBot="1">
      <c r="A72" s="39" t="s">
        <v>56</v>
      </c>
      <c r="B72" s="117">
        <v>420</v>
      </c>
      <c r="C72" s="99"/>
      <c r="D72" s="118"/>
    </row>
    <row r="73" spans="1:4" ht="22.5" customHeight="1" thickBot="1">
      <c r="A73" s="39" t="s">
        <v>57</v>
      </c>
      <c r="B73" s="117">
        <v>421</v>
      </c>
      <c r="C73" s="99"/>
      <c r="D73" s="118"/>
    </row>
    <row r="74" spans="1:6" ht="22.5" customHeight="1" thickBot="1">
      <c r="A74" s="115" t="s">
        <v>58</v>
      </c>
      <c r="B74" s="120">
        <v>500</v>
      </c>
      <c r="C74" s="129">
        <f>SUM(C66:C73)</f>
        <v>637590</v>
      </c>
      <c r="D74" s="121">
        <f>SUM(D66:D73)</f>
        <v>1153540</v>
      </c>
      <c r="F74" s="37"/>
    </row>
    <row r="75" spans="1:4" ht="22.5" customHeight="1" thickBot="1">
      <c r="A75" s="115" t="s">
        <v>59</v>
      </c>
      <c r="B75" s="120"/>
      <c r="C75" s="129">
        <f>C74+C64+C54</f>
        <v>29624705</v>
      </c>
      <c r="D75" s="121">
        <f>D54+D64+D74</f>
        <v>30693782</v>
      </c>
    </row>
    <row r="76" spans="1:4" ht="22.5" customHeight="1">
      <c r="A76" s="76"/>
      <c r="B76" s="77"/>
      <c r="C76" s="78"/>
      <c r="D76" s="78"/>
    </row>
    <row r="77" spans="1:4" ht="22.5" customHeight="1">
      <c r="A77" s="6" t="s">
        <v>221</v>
      </c>
      <c r="B77" s="77"/>
      <c r="C77" s="132">
        <f>C43-C75</f>
        <v>0</v>
      </c>
      <c r="D77" s="78"/>
    </row>
    <row r="78" ht="12.75">
      <c r="A78" s="1" t="s">
        <v>69</v>
      </c>
    </row>
    <row r="79" ht="14.25" customHeight="1"/>
    <row r="80" ht="14.25" customHeight="1">
      <c r="A80" s="6" t="s">
        <v>223</v>
      </c>
    </row>
    <row r="81" ht="14.25" customHeight="1">
      <c r="A81" s="1" t="s">
        <v>222</v>
      </c>
    </row>
    <row r="82" ht="14.25" customHeight="1">
      <c r="A82" s="1"/>
    </row>
    <row r="83" ht="24.75" customHeight="1">
      <c r="A83" s="1" t="s">
        <v>60</v>
      </c>
    </row>
  </sheetData>
  <sheetProtection/>
  <mergeCells count="5">
    <mergeCell ref="B10:C10"/>
    <mergeCell ref="B11:C11"/>
    <mergeCell ref="B9:D9"/>
    <mergeCell ref="A6:C6"/>
    <mergeCell ref="B8:C8"/>
  </mergeCells>
  <hyperlinks>
    <hyperlink ref="D2" r:id="rId1" display="jl:30820085.0"/>
  </hyperlinks>
  <printOptions/>
  <pageMargins left="0.7086614173228347" right="0.7086614173228347" top="0.7480314960629921" bottom="0.7480314960629921" header="0.31496062992125984" footer="0.31496062992125984"/>
  <pageSetup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49">
      <selection activeCell="C19" sqref="C19"/>
    </sheetView>
  </sheetViews>
  <sheetFormatPr defaultColWidth="9.140625" defaultRowHeight="15"/>
  <cols>
    <col min="1" max="1" width="44.8515625" style="0" customWidth="1"/>
    <col min="2" max="2" width="9.28125" style="0" customWidth="1"/>
    <col min="3" max="3" width="26.57421875" style="0" customWidth="1"/>
    <col min="4" max="4" width="28.57421875" style="0" customWidth="1"/>
  </cols>
  <sheetData>
    <row r="1" spans="1:4" ht="15">
      <c r="A1" s="7"/>
      <c r="B1" s="7"/>
      <c r="C1" s="12"/>
      <c r="D1" s="13" t="s">
        <v>68</v>
      </c>
    </row>
    <row r="2" spans="1:4" ht="15">
      <c r="A2" s="7"/>
      <c r="B2" s="7"/>
      <c r="C2" s="12"/>
      <c r="D2" s="14" t="s">
        <v>0</v>
      </c>
    </row>
    <row r="3" spans="1:4" ht="15">
      <c r="A3" s="7"/>
      <c r="B3" s="7"/>
      <c r="C3" s="12"/>
      <c r="D3" s="13" t="s">
        <v>1</v>
      </c>
    </row>
    <row r="4" spans="1:4" ht="15">
      <c r="A4" s="7"/>
      <c r="B4" s="7"/>
      <c r="C4" s="12"/>
      <c r="D4" s="13" t="s">
        <v>2</v>
      </c>
    </row>
    <row r="5" spans="1:4" ht="15">
      <c r="A5" s="178" t="s">
        <v>114</v>
      </c>
      <c r="B5" s="182"/>
      <c r="C5" s="182"/>
      <c r="D5" s="182"/>
    </row>
    <row r="6" spans="1:4" ht="15">
      <c r="A6" s="178" t="s">
        <v>232</v>
      </c>
      <c r="B6" s="182"/>
      <c r="C6" s="182"/>
      <c r="D6" s="182"/>
    </row>
    <row r="7" spans="1:4" ht="15">
      <c r="A7" s="21"/>
      <c r="B7" s="22"/>
      <c r="C7" s="22"/>
      <c r="D7" s="22"/>
    </row>
    <row r="8" spans="1:4" ht="15">
      <c r="A8" s="21"/>
      <c r="B8" s="22"/>
      <c r="C8" s="22"/>
      <c r="D8" s="22"/>
    </row>
    <row r="9" spans="1:4" ht="15">
      <c r="A9" s="8" t="s">
        <v>62</v>
      </c>
      <c r="B9" s="180" t="s">
        <v>63</v>
      </c>
      <c r="C9" s="180"/>
      <c r="D9" s="17"/>
    </row>
    <row r="10" spans="1:4" ht="15">
      <c r="A10" s="8" t="s">
        <v>64</v>
      </c>
      <c r="B10" s="176" t="s">
        <v>225</v>
      </c>
      <c r="C10" s="176"/>
      <c r="D10" s="181"/>
    </row>
    <row r="11" spans="1:4" ht="15">
      <c r="A11" s="8" t="s">
        <v>65</v>
      </c>
      <c r="B11" s="174" t="s">
        <v>66</v>
      </c>
      <c r="C11" s="174"/>
      <c r="D11" s="18"/>
    </row>
    <row r="12" spans="1:4" ht="15">
      <c r="A12" s="8" t="s">
        <v>67</v>
      </c>
      <c r="B12" s="175" t="s">
        <v>209</v>
      </c>
      <c r="C12" s="175"/>
      <c r="D12" s="11"/>
    </row>
    <row r="13" spans="1:4" ht="15.75" thickBot="1">
      <c r="A13" s="8"/>
      <c r="B13" s="23"/>
      <c r="C13" s="23"/>
      <c r="D13" s="24" t="s">
        <v>3</v>
      </c>
    </row>
    <row r="14" spans="1:4" ht="24.75" customHeight="1" thickBot="1">
      <c r="A14" s="2" t="s">
        <v>70</v>
      </c>
      <c r="B14" s="3" t="s">
        <v>5</v>
      </c>
      <c r="C14" s="66" t="s">
        <v>71</v>
      </c>
      <c r="D14" s="3" t="s">
        <v>72</v>
      </c>
    </row>
    <row r="15" spans="1:4" ht="24.75" customHeight="1" thickBot="1">
      <c r="A15" s="4" t="s">
        <v>73</v>
      </c>
      <c r="B15" s="5">
        <v>10</v>
      </c>
      <c r="C15" s="45">
        <v>677596</v>
      </c>
      <c r="D15" s="100">
        <v>615888</v>
      </c>
    </row>
    <row r="16" spans="1:4" ht="24.75" customHeight="1" thickBot="1">
      <c r="A16" s="4" t="s">
        <v>74</v>
      </c>
      <c r="B16" s="5">
        <v>11</v>
      </c>
      <c r="C16" s="45">
        <v>658609</v>
      </c>
      <c r="D16" s="100">
        <v>723858</v>
      </c>
    </row>
    <row r="17" spans="1:4" ht="24.75" customHeight="1" thickBot="1">
      <c r="A17" s="4" t="s">
        <v>75</v>
      </c>
      <c r="B17" s="5">
        <v>12</v>
      </c>
      <c r="C17" s="45">
        <f>C15-C16</f>
        <v>18987</v>
      </c>
      <c r="D17" s="100">
        <v>-107970</v>
      </c>
    </row>
    <row r="18" spans="1:4" ht="24.75" customHeight="1" thickBot="1">
      <c r="A18" s="4" t="s">
        <v>76</v>
      </c>
      <c r="B18" s="5">
        <v>13</v>
      </c>
      <c r="C18" s="45"/>
      <c r="D18" s="100"/>
    </row>
    <row r="19" spans="1:4" ht="24.75" customHeight="1" thickBot="1">
      <c r="A19" s="4" t="s">
        <v>77</v>
      </c>
      <c r="B19" s="5">
        <v>14</v>
      </c>
      <c r="C19" s="45">
        <v>337394</v>
      </c>
      <c r="D19" s="100">
        <v>61005</v>
      </c>
    </row>
    <row r="20" spans="1:4" ht="24.75" customHeight="1" thickBot="1">
      <c r="A20" s="4" t="s">
        <v>78</v>
      </c>
      <c r="B20" s="5">
        <v>15</v>
      </c>
      <c r="C20" s="45">
        <v>1158</v>
      </c>
      <c r="D20" s="100">
        <v>2643</v>
      </c>
    </row>
    <row r="21" spans="1:4" ht="24.75" customHeight="1" thickBot="1">
      <c r="A21" s="4" t="s">
        <v>79</v>
      </c>
      <c r="B21" s="5">
        <v>16</v>
      </c>
      <c r="C21" s="45">
        <v>1144</v>
      </c>
      <c r="D21" s="100">
        <v>3216</v>
      </c>
    </row>
    <row r="22" spans="1:4" ht="24.75" customHeight="1" thickBot="1">
      <c r="A22" s="4" t="s">
        <v>80</v>
      </c>
      <c r="B22" s="5">
        <v>20</v>
      </c>
      <c r="C22" s="45">
        <f>C17-C19-C20+C21</f>
        <v>-318421</v>
      </c>
      <c r="D22" s="100">
        <v>-168402</v>
      </c>
    </row>
    <row r="23" spans="1:4" ht="24.75" customHeight="1" thickBot="1">
      <c r="A23" s="4" t="s">
        <v>81</v>
      </c>
      <c r="B23" s="5">
        <v>21</v>
      </c>
      <c r="C23" s="45">
        <v>78491</v>
      </c>
      <c r="D23" s="100"/>
    </row>
    <row r="24" spans="1:4" ht="24.75" customHeight="1" thickBot="1">
      <c r="A24" s="4" t="s">
        <v>82</v>
      </c>
      <c r="B24" s="5">
        <v>22</v>
      </c>
      <c r="C24" s="45">
        <v>276020</v>
      </c>
      <c r="D24" s="100">
        <v>571757</v>
      </c>
    </row>
    <row r="25" spans="1:4" ht="52.5" customHeight="1" thickBot="1">
      <c r="A25" s="4" t="s">
        <v>83</v>
      </c>
      <c r="B25" s="5">
        <v>23</v>
      </c>
      <c r="C25" s="45"/>
      <c r="D25" s="100"/>
    </row>
    <row r="26" spans="1:4" ht="24.75" customHeight="1" thickBot="1">
      <c r="A26" s="4" t="s">
        <v>84</v>
      </c>
      <c r="B26" s="5">
        <v>24</v>
      </c>
      <c r="C26" s="79"/>
      <c r="D26" s="100"/>
    </row>
    <row r="27" spans="1:4" ht="24.75" customHeight="1" thickBot="1">
      <c r="A27" s="87" t="s">
        <v>85</v>
      </c>
      <c r="B27" s="88">
        <v>25</v>
      </c>
      <c r="C27" s="86"/>
      <c r="D27" s="83"/>
    </row>
    <row r="28" spans="1:4" ht="26.25" customHeight="1" thickBot="1">
      <c r="A28" s="89" t="s">
        <v>86</v>
      </c>
      <c r="B28" s="95">
        <v>100</v>
      </c>
      <c r="C28" s="98">
        <f>C22+C23-C24</f>
        <v>-515950</v>
      </c>
      <c r="D28" s="98">
        <v>-740159</v>
      </c>
    </row>
    <row r="29" spans="1:4" ht="24.75" customHeight="1" thickBot="1">
      <c r="A29" s="39" t="s">
        <v>87</v>
      </c>
      <c r="B29" s="96">
        <v>101</v>
      </c>
      <c r="C29" s="102"/>
      <c r="D29" s="98">
        <v>-57938</v>
      </c>
    </row>
    <row r="30" spans="1:4" ht="40.5" customHeight="1" thickBot="1">
      <c r="A30" s="94" t="s">
        <v>88</v>
      </c>
      <c r="B30" s="97">
        <v>200</v>
      </c>
      <c r="C30" s="98">
        <f>C28-C29</f>
        <v>-515950</v>
      </c>
      <c r="D30" s="124">
        <v>-798097</v>
      </c>
    </row>
    <row r="31" spans="1:4" ht="30" customHeight="1" thickBot="1">
      <c r="A31" s="87" t="s">
        <v>89</v>
      </c>
      <c r="B31" s="16">
        <v>201</v>
      </c>
      <c r="C31" s="102"/>
      <c r="D31" s="101"/>
    </row>
    <row r="32" spans="1:4" ht="24.75" customHeight="1" thickBot="1">
      <c r="A32" s="89" t="s">
        <v>90</v>
      </c>
      <c r="B32" s="90">
        <v>300</v>
      </c>
      <c r="C32" s="98">
        <f>C30+C31</f>
        <v>-515950</v>
      </c>
      <c r="D32" s="102">
        <v>-798097</v>
      </c>
    </row>
    <row r="33" spans="1:4" ht="24.75" customHeight="1" thickBot="1">
      <c r="A33" s="4" t="s">
        <v>91</v>
      </c>
      <c r="B33" s="85"/>
      <c r="C33" s="102">
        <f>C32</f>
        <v>-515950</v>
      </c>
      <c r="D33" s="102">
        <v>-798097</v>
      </c>
    </row>
    <row r="34" spans="1:4" ht="24.75" customHeight="1" thickBot="1">
      <c r="A34" s="4" t="s">
        <v>92</v>
      </c>
      <c r="B34" s="85"/>
      <c r="C34" s="102"/>
      <c r="D34" s="101"/>
    </row>
    <row r="35" spans="1:4" ht="24.75" customHeight="1" thickBot="1">
      <c r="A35" s="4" t="s">
        <v>93</v>
      </c>
      <c r="B35" s="85">
        <v>400</v>
      </c>
      <c r="C35" s="102"/>
      <c r="D35" s="102"/>
    </row>
    <row r="36" spans="1:4" ht="24.75" customHeight="1" thickBot="1">
      <c r="A36" s="4" t="s">
        <v>94</v>
      </c>
      <c r="B36" s="5"/>
      <c r="C36" s="32"/>
      <c r="D36" s="32"/>
    </row>
    <row r="37" spans="1:4" ht="24.75" customHeight="1" thickBot="1">
      <c r="A37" s="4" t="s">
        <v>95</v>
      </c>
      <c r="B37" s="5">
        <v>410</v>
      </c>
      <c r="C37" s="32"/>
      <c r="D37" s="32"/>
    </row>
    <row r="38" spans="1:4" ht="24.75" customHeight="1" thickBot="1">
      <c r="A38" s="4" t="s">
        <v>96</v>
      </c>
      <c r="B38" s="5">
        <v>411</v>
      </c>
      <c r="C38" s="32"/>
      <c r="D38" s="32"/>
    </row>
    <row r="39" spans="1:4" ht="24.75" customHeight="1" thickBot="1">
      <c r="A39" s="4" t="s">
        <v>97</v>
      </c>
      <c r="B39" s="5">
        <v>412</v>
      </c>
      <c r="C39" s="32"/>
      <c r="D39" s="32"/>
    </row>
    <row r="40" spans="1:4" ht="24.75" customHeight="1" thickBot="1">
      <c r="A40" s="4" t="s">
        <v>98</v>
      </c>
      <c r="B40" s="5">
        <v>413</v>
      </c>
      <c r="C40" s="32"/>
      <c r="D40" s="32"/>
    </row>
    <row r="41" spans="1:4" ht="24.75" customHeight="1" thickBot="1">
      <c r="A41" s="4" t="s">
        <v>99</v>
      </c>
      <c r="B41" s="5">
        <v>414</v>
      </c>
      <c r="C41" s="32"/>
      <c r="D41" s="32"/>
    </row>
    <row r="42" spans="1:4" ht="24.75" customHeight="1" thickBot="1">
      <c r="A42" s="4" t="s">
        <v>100</v>
      </c>
      <c r="B42" s="5">
        <v>415</v>
      </c>
      <c r="C42" s="32"/>
      <c r="D42" s="32"/>
    </row>
    <row r="43" spans="1:4" ht="24.75" customHeight="1" thickBot="1">
      <c r="A43" s="4" t="s">
        <v>101</v>
      </c>
      <c r="B43" s="5">
        <v>416</v>
      </c>
      <c r="C43" s="32"/>
      <c r="D43" s="32"/>
    </row>
    <row r="44" spans="1:4" ht="24.75" customHeight="1" thickBot="1">
      <c r="A44" s="4" t="s">
        <v>102</v>
      </c>
      <c r="B44" s="5">
        <v>417</v>
      </c>
      <c r="C44" s="83"/>
      <c r="D44" s="83"/>
    </row>
    <row r="45" spans="1:4" ht="24.75" customHeight="1" thickBot="1">
      <c r="A45" s="4" t="s">
        <v>103</v>
      </c>
      <c r="B45" s="85">
        <v>418</v>
      </c>
      <c r="C45" s="82"/>
      <c r="D45" s="82"/>
    </row>
    <row r="46" spans="1:4" ht="24.75" customHeight="1" thickBot="1">
      <c r="A46" s="4" t="s">
        <v>104</v>
      </c>
      <c r="B46" s="85">
        <v>419</v>
      </c>
      <c r="C46" s="82"/>
      <c r="D46" s="82"/>
    </row>
    <row r="47" spans="1:4" ht="24.75" customHeight="1" thickBot="1">
      <c r="A47" s="4" t="s">
        <v>105</v>
      </c>
      <c r="B47" s="85">
        <v>420</v>
      </c>
      <c r="C47" s="82"/>
      <c r="D47" s="93"/>
    </row>
    <row r="48" spans="1:4" ht="24.75" customHeight="1" thickBot="1">
      <c r="A48" s="4" t="s">
        <v>106</v>
      </c>
      <c r="B48" s="85">
        <v>500</v>
      </c>
      <c r="C48" s="123">
        <f>C49</f>
        <v>-515950</v>
      </c>
      <c r="D48" s="83">
        <v>-798097</v>
      </c>
    </row>
    <row r="49" spans="1:4" ht="24.75" customHeight="1" thickBot="1">
      <c r="A49" s="4" t="s">
        <v>107</v>
      </c>
      <c r="B49" s="85"/>
      <c r="C49" s="102">
        <f>C33</f>
        <v>-515950</v>
      </c>
      <c r="D49" s="102">
        <v>-798097</v>
      </c>
    </row>
    <row r="50" spans="1:4" ht="24.75" customHeight="1" thickBot="1">
      <c r="A50" s="4" t="s">
        <v>91</v>
      </c>
      <c r="B50" s="85"/>
      <c r="C50" s="102"/>
      <c r="D50" s="101"/>
    </row>
    <row r="51" spans="1:4" ht="24.75" customHeight="1" thickBot="1">
      <c r="A51" s="4" t="s">
        <v>108</v>
      </c>
      <c r="B51" s="85"/>
      <c r="C51" s="102"/>
      <c r="D51" s="102"/>
    </row>
    <row r="52" spans="1:4" ht="24.75" customHeight="1" thickBot="1">
      <c r="A52" s="4" t="s">
        <v>109</v>
      </c>
      <c r="B52" s="5">
        <v>600</v>
      </c>
      <c r="C52" s="81"/>
      <c r="D52" s="91"/>
    </row>
    <row r="53" spans="1:4" ht="24.75" customHeight="1" thickBot="1">
      <c r="A53" s="4" t="s">
        <v>94</v>
      </c>
      <c r="B53" s="5"/>
      <c r="C53" s="32"/>
      <c r="D53" s="32"/>
    </row>
    <row r="54" spans="1:4" ht="24.75" customHeight="1" thickBot="1">
      <c r="A54" s="4" t="s">
        <v>110</v>
      </c>
      <c r="B54" s="5"/>
      <c r="C54" s="32"/>
      <c r="D54" s="32"/>
    </row>
    <row r="55" spans="1:4" ht="24.75" customHeight="1" thickBot="1">
      <c r="A55" s="4" t="s">
        <v>111</v>
      </c>
      <c r="B55" s="5"/>
      <c r="C55" s="32"/>
      <c r="D55" s="32"/>
    </row>
    <row r="56" spans="1:4" ht="24.75" customHeight="1" thickBot="1">
      <c r="A56" s="4" t="s">
        <v>112</v>
      </c>
      <c r="B56" s="5"/>
      <c r="C56" s="32"/>
      <c r="D56" s="32"/>
    </row>
    <row r="57" spans="1:4" ht="24.75" customHeight="1" thickBot="1">
      <c r="A57" s="4" t="s">
        <v>113</v>
      </c>
      <c r="B57" s="5"/>
      <c r="C57" s="32"/>
      <c r="D57" s="32"/>
    </row>
    <row r="58" spans="1:4" ht="24.75" customHeight="1" thickBot="1">
      <c r="A58" s="4" t="s">
        <v>111</v>
      </c>
      <c r="B58" s="5"/>
      <c r="C58" s="32"/>
      <c r="D58" s="32"/>
    </row>
    <row r="59" spans="1:4" ht="24.75" customHeight="1" thickBot="1">
      <c r="A59" s="4" t="s">
        <v>112</v>
      </c>
      <c r="B59" s="5"/>
      <c r="C59" s="32"/>
      <c r="D59" s="32"/>
    </row>
    <row r="60" spans="1:4" ht="24.75" customHeight="1">
      <c r="A60" s="15"/>
      <c r="B60" s="16"/>
      <c r="C60" s="33"/>
      <c r="D60" s="33"/>
    </row>
    <row r="62" spans="1:4" ht="15">
      <c r="A62" s="6" t="s">
        <v>213</v>
      </c>
      <c r="B62" s="7"/>
      <c r="C62" s="7"/>
      <c r="D62" s="7"/>
    </row>
    <row r="63" spans="1:4" ht="15">
      <c r="A63" s="1" t="s">
        <v>69</v>
      </c>
      <c r="B63" s="7"/>
      <c r="C63" s="7"/>
      <c r="D63" s="7"/>
    </row>
    <row r="64" spans="1:4" ht="15">
      <c r="A64" s="1"/>
      <c r="B64" s="7"/>
      <c r="C64" s="7"/>
      <c r="D64" s="7"/>
    </row>
    <row r="65" spans="1:4" ht="15">
      <c r="A65" s="6" t="s">
        <v>227</v>
      </c>
      <c r="B65" s="7"/>
      <c r="C65" s="7"/>
      <c r="D65" s="7"/>
    </row>
    <row r="66" spans="1:4" ht="15">
      <c r="A66" s="1" t="s">
        <v>69</v>
      </c>
      <c r="B66" s="7"/>
      <c r="C66" s="7"/>
      <c r="D66" s="7"/>
    </row>
    <row r="67" spans="1:4" ht="15">
      <c r="A67" s="1"/>
      <c r="B67" s="7"/>
      <c r="C67" s="7"/>
      <c r="D67" s="7"/>
    </row>
    <row r="68" spans="1:4" ht="15">
      <c r="A68" s="1" t="s">
        <v>60</v>
      </c>
      <c r="B68" s="7"/>
      <c r="C68" s="7"/>
      <c r="D68" s="7"/>
    </row>
    <row r="69" spans="1:4" ht="15">
      <c r="A69" s="7"/>
      <c r="B69" s="7"/>
      <c r="C69" s="7"/>
      <c r="D69" s="7"/>
    </row>
  </sheetData>
  <sheetProtection/>
  <mergeCells count="6">
    <mergeCell ref="B9:C9"/>
    <mergeCell ref="B10:D10"/>
    <mergeCell ref="B11:C11"/>
    <mergeCell ref="B12:C12"/>
    <mergeCell ref="A5:D5"/>
    <mergeCell ref="A6:D6"/>
  </mergeCells>
  <hyperlinks>
    <hyperlink ref="D2" r:id="rId1" display="jl:30820085.0"/>
  </hyperlinks>
  <printOptions/>
  <pageMargins left="0.31496062992125984" right="0.31496062992125984" top="0.35433070866141736" bottom="0.35433070866141736" header="0.31496062992125984" footer="0.31496062992125984"/>
  <pageSetup fitToHeight="3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22">
      <selection activeCell="C25" sqref="C25"/>
    </sheetView>
  </sheetViews>
  <sheetFormatPr defaultColWidth="9.140625" defaultRowHeight="15"/>
  <cols>
    <col min="1" max="1" width="42.140625" style="27" customWidth="1"/>
    <col min="2" max="2" width="11.8515625" style="27" customWidth="1"/>
    <col min="3" max="3" width="25.7109375" style="67" customWidth="1"/>
    <col min="4" max="4" width="25.7109375" style="110" customWidth="1"/>
    <col min="5" max="16384" width="9.140625" style="27" customWidth="1"/>
  </cols>
  <sheetData>
    <row r="1" ht="12.75">
      <c r="D1" s="113" t="s">
        <v>68</v>
      </c>
    </row>
    <row r="2" spans="4:5" ht="12.75">
      <c r="D2" s="114" t="s">
        <v>0</v>
      </c>
      <c r="E2" s="67"/>
    </row>
    <row r="3" spans="4:5" ht="12.75">
      <c r="D3" s="113" t="s">
        <v>1</v>
      </c>
      <c r="E3" s="67"/>
    </row>
    <row r="4" spans="4:5" ht="12.75">
      <c r="D4" s="113" t="s">
        <v>2</v>
      </c>
      <c r="E4" s="67"/>
    </row>
    <row r="5" spans="1:5" ht="12.75">
      <c r="A5" s="73" t="s">
        <v>206</v>
      </c>
      <c r="B5" s="72"/>
      <c r="C5" s="71"/>
      <c r="D5" s="104"/>
      <c r="E5" s="67"/>
    </row>
    <row r="6" spans="1:5" ht="12.75">
      <c r="A6" s="73" t="s">
        <v>233</v>
      </c>
      <c r="B6" s="72"/>
      <c r="C6" s="71"/>
      <c r="D6" s="104"/>
      <c r="E6" s="67"/>
    </row>
    <row r="7" spans="1:5" ht="12.75">
      <c r="A7" s="70"/>
      <c r="B7" s="69"/>
      <c r="C7" s="68"/>
      <c r="D7" s="105"/>
      <c r="E7" s="67"/>
    </row>
    <row r="8" spans="1:5" ht="12.75">
      <c r="A8" s="8" t="s">
        <v>62</v>
      </c>
      <c r="B8" s="180" t="s">
        <v>63</v>
      </c>
      <c r="C8" s="180"/>
      <c r="D8" s="180"/>
      <c r="E8" s="67"/>
    </row>
    <row r="9" spans="1:6" ht="12.75">
      <c r="A9" s="8" t="s">
        <v>64</v>
      </c>
      <c r="B9" s="176" t="s">
        <v>224</v>
      </c>
      <c r="C9" s="176"/>
      <c r="D9" s="176"/>
      <c r="E9" s="50"/>
      <c r="F9" s="50"/>
    </row>
    <row r="10" spans="1:6" ht="12.75">
      <c r="A10" s="8" t="s">
        <v>65</v>
      </c>
      <c r="B10" s="43" t="s">
        <v>66</v>
      </c>
      <c r="C10" s="43"/>
      <c r="D10" s="106"/>
      <c r="E10" s="50"/>
      <c r="F10" s="50"/>
    </row>
    <row r="11" spans="1:6" ht="12.75">
      <c r="A11" s="8" t="s">
        <v>67</v>
      </c>
      <c r="B11" s="23" t="s">
        <v>210</v>
      </c>
      <c r="C11" s="23"/>
      <c r="D11" s="107"/>
      <c r="E11" s="50"/>
      <c r="F11" s="50"/>
    </row>
    <row r="12" spans="1:6" ht="13.5" thickBot="1">
      <c r="A12" s="8"/>
      <c r="B12" s="23"/>
      <c r="C12" s="23"/>
      <c r="D12" s="24" t="s">
        <v>229</v>
      </c>
      <c r="E12" s="50"/>
      <c r="F12" s="50"/>
    </row>
    <row r="13" spans="1:6" ht="29.25" customHeight="1" thickBot="1">
      <c r="A13" s="58" t="s">
        <v>70</v>
      </c>
      <c r="B13" s="44" t="s">
        <v>5</v>
      </c>
      <c r="C13" s="66" t="s">
        <v>71</v>
      </c>
      <c r="D13" s="66" t="s">
        <v>72</v>
      </c>
      <c r="E13" s="50"/>
      <c r="F13" s="50"/>
    </row>
    <row r="14" spans="1:6" ht="19.5" customHeight="1" thickBot="1">
      <c r="A14" s="64" t="s">
        <v>115</v>
      </c>
      <c r="B14" s="63"/>
      <c r="C14" s="62"/>
      <c r="D14" s="108"/>
      <c r="E14" s="50"/>
      <c r="F14" s="50"/>
    </row>
    <row r="15" spans="1:6" ht="28.5" customHeight="1" thickBot="1">
      <c r="A15" s="34" t="s">
        <v>116</v>
      </c>
      <c r="B15" s="35">
        <v>10</v>
      </c>
      <c r="C15" s="46">
        <v>779190</v>
      </c>
      <c r="D15" s="133">
        <f>SUM(D17:D22)</f>
        <v>3477393</v>
      </c>
      <c r="E15" s="50"/>
      <c r="F15" s="50"/>
    </row>
    <row r="16" spans="1:6" ht="24" customHeight="1" thickBot="1">
      <c r="A16" s="26" t="s">
        <v>94</v>
      </c>
      <c r="B16" s="25"/>
      <c r="C16" s="45"/>
      <c r="D16" s="134"/>
      <c r="E16" s="50"/>
      <c r="F16" s="50"/>
    </row>
    <row r="17" spans="1:6" ht="24" customHeight="1" thickBot="1">
      <c r="A17" s="26" t="s">
        <v>117</v>
      </c>
      <c r="B17" s="25">
        <v>11</v>
      </c>
      <c r="C17" s="45">
        <v>777565</v>
      </c>
      <c r="D17" s="134">
        <v>3232180</v>
      </c>
      <c r="E17" s="50"/>
      <c r="F17" s="50"/>
    </row>
    <row r="18" spans="1:6" ht="24" customHeight="1" thickBot="1">
      <c r="A18" s="26" t="s">
        <v>118</v>
      </c>
      <c r="B18" s="25">
        <v>12</v>
      </c>
      <c r="C18" s="45"/>
      <c r="D18" s="134"/>
      <c r="E18" s="50"/>
      <c r="F18" s="50"/>
    </row>
    <row r="19" spans="1:6" ht="24" customHeight="1" thickBot="1">
      <c r="A19" s="26" t="s">
        <v>119</v>
      </c>
      <c r="B19" s="25">
        <v>13</v>
      </c>
      <c r="C19" s="45"/>
      <c r="D19" s="134"/>
      <c r="E19" s="50"/>
      <c r="F19" s="50"/>
    </row>
    <row r="20" spans="1:6" ht="24" customHeight="1" thickBot="1">
      <c r="A20" s="26" t="s">
        <v>120</v>
      </c>
      <c r="B20" s="25">
        <v>14</v>
      </c>
      <c r="C20" s="45"/>
      <c r="D20" s="134"/>
      <c r="E20" s="50"/>
      <c r="F20" s="50"/>
    </row>
    <row r="21" spans="1:6" ht="24" customHeight="1" thickBot="1">
      <c r="A21" s="26" t="s">
        <v>121</v>
      </c>
      <c r="B21" s="25">
        <v>15</v>
      </c>
      <c r="C21" s="45"/>
      <c r="D21" s="134"/>
      <c r="E21" s="50"/>
      <c r="F21" s="50"/>
    </row>
    <row r="22" spans="1:6" ht="24" customHeight="1" thickBot="1">
      <c r="A22" s="26" t="s">
        <v>122</v>
      </c>
      <c r="B22" s="25">
        <v>16</v>
      </c>
      <c r="C22" s="45">
        <v>1625</v>
      </c>
      <c r="D22" s="134">
        <v>245213</v>
      </c>
      <c r="E22" s="50"/>
      <c r="F22" s="50"/>
    </row>
    <row r="23" spans="1:6" ht="33" customHeight="1" thickBot="1">
      <c r="A23" s="34" t="s">
        <v>123</v>
      </c>
      <c r="B23" s="35">
        <v>20</v>
      </c>
      <c r="C23" s="46">
        <v>819365</v>
      </c>
      <c r="D23" s="133">
        <f>SUM(D25:D31)</f>
        <v>1275506</v>
      </c>
      <c r="E23" s="67"/>
      <c r="F23" s="50"/>
    </row>
    <row r="24" spans="1:6" ht="24" customHeight="1" thickBot="1">
      <c r="A24" s="26" t="s">
        <v>94</v>
      </c>
      <c r="B24" s="25"/>
      <c r="C24" s="45"/>
      <c r="D24" s="45"/>
      <c r="E24" s="50"/>
      <c r="F24" s="50"/>
    </row>
    <row r="25" spans="1:6" ht="24" customHeight="1" thickBot="1">
      <c r="A25" s="26" t="s">
        <v>124</v>
      </c>
      <c r="B25" s="25">
        <v>21</v>
      </c>
      <c r="C25" s="45">
        <v>302651</v>
      </c>
      <c r="D25" s="45">
        <v>288830</v>
      </c>
      <c r="E25" s="50"/>
      <c r="F25" s="50"/>
    </row>
    <row r="26" spans="1:6" ht="24" customHeight="1" thickBot="1">
      <c r="A26" s="26" t="s">
        <v>125</v>
      </c>
      <c r="B26" s="25">
        <v>22</v>
      </c>
      <c r="C26" s="45">
        <v>25018</v>
      </c>
      <c r="D26" s="45">
        <v>101215</v>
      </c>
      <c r="E26" s="50"/>
      <c r="F26" s="50"/>
    </row>
    <row r="27" spans="1:7" ht="24" customHeight="1" thickBot="1">
      <c r="A27" s="26" t="s">
        <v>126</v>
      </c>
      <c r="B27" s="25">
        <v>23</v>
      </c>
      <c r="C27" s="45">
        <v>857</v>
      </c>
      <c r="D27" s="45">
        <v>505043</v>
      </c>
      <c r="E27" s="50"/>
      <c r="F27" s="50"/>
      <c r="G27" s="50"/>
    </row>
    <row r="28" spans="1:7" ht="24" customHeight="1" thickBot="1">
      <c r="A28" s="26" t="s">
        <v>127</v>
      </c>
      <c r="B28" s="25">
        <v>24</v>
      </c>
      <c r="C28" s="103">
        <v>183931</v>
      </c>
      <c r="D28" s="45"/>
      <c r="E28" s="61"/>
      <c r="F28" s="50"/>
      <c r="G28" s="50"/>
    </row>
    <row r="29" spans="1:7" ht="24" customHeight="1" thickBot="1">
      <c r="A29" s="26" t="s">
        <v>128</v>
      </c>
      <c r="B29" s="25">
        <v>25</v>
      </c>
      <c r="C29" s="45"/>
      <c r="D29" s="45"/>
      <c r="E29" s="50"/>
      <c r="F29" s="50"/>
      <c r="G29" s="50"/>
    </row>
    <row r="30" spans="1:7" ht="24" customHeight="1" thickBot="1">
      <c r="A30" s="26" t="s">
        <v>129</v>
      </c>
      <c r="B30" s="25">
        <v>26</v>
      </c>
      <c r="C30" s="45">
        <v>1179407</v>
      </c>
      <c r="D30" s="45">
        <v>288975</v>
      </c>
      <c r="E30" s="50"/>
      <c r="F30" s="50"/>
      <c r="G30" s="50"/>
    </row>
    <row r="31" spans="1:7" ht="24" customHeight="1" thickBot="1">
      <c r="A31" s="26" t="s">
        <v>130</v>
      </c>
      <c r="B31" s="25">
        <v>27</v>
      </c>
      <c r="C31" s="45">
        <v>212182</v>
      </c>
      <c r="D31" s="45">
        <v>91443</v>
      </c>
      <c r="E31" s="61"/>
      <c r="F31" s="50" t="s">
        <v>217</v>
      </c>
      <c r="G31" s="50"/>
    </row>
    <row r="32" spans="1:7" ht="13.5" thickBot="1">
      <c r="A32" s="26"/>
      <c r="B32" s="65" t="s">
        <v>220</v>
      </c>
      <c r="C32" s="84"/>
      <c r="D32" s="112" t="s">
        <v>230</v>
      </c>
      <c r="E32" s="61"/>
      <c r="F32" s="50"/>
      <c r="G32" s="50"/>
    </row>
    <row r="33" spans="1:7" ht="40.5" customHeight="1" thickBot="1">
      <c r="A33" s="34" t="s">
        <v>131</v>
      </c>
      <c r="B33" s="35">
        <v>30</v>
      </c>
      <c r="C33" s="46">
        <f>C15-C23</f>
        <v>-40175</v>
      </c>
      <c r="D33" s="46">
        <f>D15-D23</f>
        <v>2201887</v>
      </c>
      <c r="E33" s="61"/>
      <c r="F33" s="50" t="s">
        <v>216</v>
      </c>
      <c r="G33" s="50"/>
    </row>
    <row r="34" spans="1:7" ht="24.75" customHeight="1" thickBot="1">
      <c r="A34" s="64" t="s">
        <v>132</v>
      </c>
      <c r="B34" s="63"/>
      <c r="C34" s="62"/>
      <c r="D34" s="62"/>
      <c r="E34" s="61"/>
      <c r="F34" s="50" t="s">
        <v>215</v>
      </c>
      <c r="G34" s="50"/>
    </row>
    <row r="35" spans="1:7" ht="28.5" customHeight="1" thickBot="1">
      <c r="A35" s="34" t="s">
        <v>133</v>
      </c>
      <c r="B35" s="35">
        <v>40</v>
      </c>
      <c r="C35" s="46">
        <f>SUM(C37:C47)</f>
        <v>1223</v>
      </c>
      <c r="D35" s="46"/>
      <c r="E35" s="61"/>
      <c r="F35" s="50" t="s">
        <v>215</v>
      </c>
      <c r="G35" s="50"/>
    </row>
    <row r="36" spans="1:7" ht="24" customHeight="1" thickBot="1">
      <c r="A36" s="26" t="s">
        <v>94</v>
      </c>
      <c r="B36" s="25"/>
      <c r="C36" s="45"/>
      <c r="D36" s="45"/>
      <c r="E36" s="61"/>
      <c r="F36" s="50" t="s">
        <v>218</v>
      </c>
      <c r="G36" s="50"/>
    </row>
    <row r="37" spans="1:7" ht="24" customHeight="1" thickBot="1">
      <c r="A37" s="26" t="s">
        <v>134</v>
      </c>
      <c r="B37" s="25">
        <v>41</v>
      </c>
      <c r="C37" s="45">
        <v>1223</v>
      </c>
      <c r="D37" s="45"/>
      <c r="E37" s="50"/>
      <c r="F37" s="50"/>
      <c r="G37" s="50"/>
    </row>
    <row r="38" spans="1:7" ht="24" customHeight="1" thickBot="1">
      <c r="A38" s="26" t="s">
        <v>135</v>
      </c>
      <c r="B38" s="25">
        <v>42</v>
      </c>
      <c r="C38" s="45"/>
      <c r="D38" s="45"/>
      <c r="E38" s="50"/>
      <c r="F38" s="50"/>
      <c r="G38" s="50"/>
    </row>
    <row r="39" spans="1:7" ht="24" customHeight="1" thickBot="1">
      <c r="A39" s="26" t="s">
        <v>136</v>
      </c>
      <c r="B39" s="25">
        <v>43</v>
      </c>
      <c r="C39" s="45"/>
      <c r="D39" s="45"/>
      <c r="E39" s="50"/>
      <c r="F39" s="50"/>
      <c r="G39" s="50"/>
    </row>
    <row r="40" spans="1:7" ht="26.25" customHeight="1" thickBot="1">
      <c r="A40" s="26" t="s">
        <v>137</v>
      </c>
      <c r="B40" s="25">
        <v>44</v>
      </c>
      <c r="C40" s="45"/>
      <c r="D40" s="45"/>
      <c r="E40" s="50"/>
      <c r="F40" s="50"/>
      <c r="G40" s="50"/>
    </row>
    <row r="41" spans="1:7" ht="26.25" customHeight="1" thickBot="1">
      <c r="A41" s="26" t="s">
        <v>138</v>
      </c>
      <c r="B41" s="25">
        <v>45</v>
      </c>
      <c r="C41" s="45"/>
      <c r="D41" s="45"/>
      <c r="E41" s="50"/>
      <c r="F41" s="61">
        <v>7680001</v>
      </c>
      <c r="G41" s="50"/>
    </row>
    <row r="42" spans="1:7" ht="27" customHeight="1" thickBot="1">
      <c r="A42" s="26" t="s">
        <v>139</v>
      </c>
      <c r="B42" s="25">
        <v>46</v>
      </c>
      <c r="C42" s="45"/>
      <c r="D42" s="45"/>
      <c r="E42" s="50"/>
      <c r="F42" s="61">
        <v>40613372.4</v>
      </c>
      <c r="G42" s="50"/>
    </row>
    <row r="43" spans="1:7" ht="24" customHeight="1" thickBot="1">
      <c r="A43" s="26" t="s">
        <v>140</v>
      </c>
      <c r="B43" s="25">
        <v>47</v>
      </c>
      <c r="C43" s="45"/>
      <c r="D43" s="45"/>
      <c r="E43" s="50"/>
      <c r="F43" s="61">
        <v>189520098.87</v>
      </c>
      <c r="G43" s="50"/>
    </row>
    <row r="44" spans="1:7" ht="28.5" customHeight="1" thickBot="1">
      <c r="A44" s="26" t="s">
        <v>141</v>
      </c>
      <c r="B44" s="25">
        <v>48</v>
      </c>
      <c r="C44" s="45"/>
      <c r="D44" s="45"/>
      <c r="E44" s="50"/>
      <c r="F44" s="61">
        <v>31608022.65</v>
      </c>
      <c r="G44" s="50"/>
    </row>
    <row r="45" spans="1:7" ht="24" customHeight="1" thickBot="1">
      <c r="A45" s="26" t="s">
        <v>142</v>
      </c>
      <c r="B45" s="25">
        <v>49</v>
      </c>
      <c r="C45" s="45"/>
      <c r="D45" s="45"/>
      <c r="E45" s="50"/>
      <c r="F45" s="61">
        <v>17175060</v>
      </c>
      <c r="G45" s="50"/>
    </row>
    <row r="46" spans="1:7" ht="24" customHeight="1" thickBot="1">
      <c r="A46" s="26" t="s">
        <v>121</v>
      </c>
      <c r="B46" s="25">
        <v>50</v>
      </c>
      <c r="C46" s="45"/>
      <c r="D46" s="45"/>
      <c r="E46" s="50"/>
      <c r="F46" s="61">
        <v>746788</v>
      </c>
      <c r="G46" s="50"/>
    </row>
    <row r="47" spans="1:7" ht="24" customHeight="1" thickBot="1">
      <c r="A47" s="26" t="s">
        <v>122</v>
      </c>
      <c r="B47" s="25">
        <v>51</v>
      </c>
      <c r="C47" s="45"/>
      <c r="D47" s="45"/>
      <c r="E47" s="50"/>
      <c r="F47" s="61">
        <v>1520989</v>
      </c>
      <c r="G47" s="50"/>
    </row>
    <row r="48" spans="1:7" ht="31.5" customHeight="1" thickBot="1">
      <c r="A48" s="34" t="s">
        <v>143</v>
      </c>
      <c r="B48" s="35">
        <v>60</v>
      </c>
      <c r="C48" s="46">
        <f>SUM(C50:C60)</f>
        <v>37841</v>
      </c>
      <c r="D48" s="46">
        <f>SUM(D50:D60)</f>
        <v>1185122</v>
      </c>
      <c r="E48" s="50"/>
      <c r="F48" s="61">
        <v>7790084.76</v>
      </c>
      <c r="G48" s="50"/>
    </row>
    <row r="49" spans="1:7" ht="24" customHeight="1" thickBot="1">
      <c r="A49" s="26" t="s">
        <v>94</v>
      </c>
      <c r="B49" s="25"/>
      <c r="C49" s="45"/>
      <c r="D49" s="45"/>
      <c r="E49" s="50"/>
      <c r="F49" s="50"/>
      <c r="G49" s="50"/>
    </row>
    <row r="50" spans="1:7" ht="24" customHeight="1" thickBot="1">
      <c r="A50" s="26" t="s">
        <v>144</v>
      </c>
      <c r="B50" s="25">
        <v>61</v>
      </c>
      <c r="C50" s="45">
        <v>36489</v>
      </c>
      <c r="D50" s="45">
        <v>771661</v>
      </c>
      <c r="E50" s="50"/>
      <c r="F50" s="50"/>
      <c r="G50" s="50"/>
    </row>
    <row r="51" spans="1:7" ht="24" customHeight="1" thickBot="1">
      <c r="A51" s="26" t="s">
        <v>145</v>
      </c>
      <c r="B51" s="25">
        <v>62</v>
      </c>
      <c r="C51" s="45">
        <v>1352</v>
      </c>
      <c r="D51" s="45">
        <v>288</v>
      </c>
      <c r="E51" s="50"/>
      <c r="F51" s="50"/>
      <c r="G51" s="50"/>
    </row>
    <row r="52" spans="1:7" ht="24" customHeight="1" thickBot="1">
      <c r="A52" s="26" t="s">
        <v>146</v>
      </c>
      <c r="B52" s="25">
        <v>63</v>
      </c>
      <c r="C52" s="45"/>
      <c r="D52" s="45"/>
      <c r="E52" s="50"/>
      <c r="F52" s="50"/>
      <c r="G52" s="50"/>
    </row>
    <row r="53" spans="1:7" ht="24" customHeight="1" thickBot="1">
      <c r="A53" s="26" t="s">
        <v>147</v>
      </c>
      <c r="B53" s="25">
        <v>64</v>
      </c>
      <c r="C53" s="45"/>
      <c r="D53" s="45"/>
      <c r="E53" s="50"/>
      <c r="F53" s="50"/>
      <c r="G53" s="50"/>
    </row>
    <row r="54" spans="1:6" ht="24" customHeight="1" thickBot="1">
      <c r="A54" s="26" t="s">
        <v>148</v>
      </c>
      <c r="B54" s="25">
        <v>65</v>
      </c>
      <c r="C54" s="45"/>
      <c r="D54" s="45"/>
      <c r="E54" s="50"/>
      <c r="F54" s="50"/>
    </row>
    <row r="55" spans="1:6" ht="24" customHeight="1" thickBot="1">
      <c r="A55" s="26" t="s">
        <v>149</v>
      </c>
      <c r="B55" s="25">
        <v>66</v>
      </c>
      <c r="C55" s="45"/>
      <c r="D55" s="45"/>
      <c r="E55" s="50"/>
      <c r="F55" s="50"/>
    </row>
    <row r="56" spans="1:6" ht="24" customHeight="1" thickBot="1">
      <c r="A56" s="26" t="s">
        <v>150</v>
      </c>
      <c r="B56" s="25">
        <v>67</v>
      </c>
      <c r="C56" s="45"/>
      <c r="D56" s="45"/>
      <c r="E56" s="50"/>
      <c r="F56" s="50"/>
    </row>
    <row r="57" spans="1:6" ht="24" customHeight="1" thickBot="1">
      <c r="A57" s="26" t="s">
        <v>151</v>
      </c>
      <c r="B57" s="25">
        <v>68</v>
      </c>
      <c r="C57" s="45"/>
      <c r="D57" s="45"/>
      <c r="E57" s="50"/>
      <c r="F57" s="50"/>
    </row>
    <row r="58" spans="1:6" ht="24" customHeight="1" thickBot="1">
      <c r="A58" s="26" t="s">
        <v>141</v>
      </c>
      <c r="B58" s="25">
        <v>69</v>
      </c>
      <c r="C58" s="45"/>
      <c r="D58" s="45"/>
      <c r="E58" s="50"/>
      <c r="F58" s="50"/>
    </row>
    <row r="59" spans="1:6" ht="24" customHeight="1" thickBot="1">
      <c r="A59" s="26" t="s">
        <v>152</v>
      </c>
      <c r="B59" s="25">
        <v>70</v>
      </c>
      <c r="C59" s="45"/>
      <c r="D59" s="45"/>
      <c r="E59" s="50"/>
      <c r="F59" s="50"/>
    </row>
    <row r="60" spans="1:6" ht="24" customHeight="1" thickBot="1">
      <c r="A60" s="26" t="s">
        <v>205</v>
      </c>
      <c r="B60" s="25">
        <v>71</v>
      </c>
      <c r="C60" s="45"/>
      <c r="D60" s="45">
        <v>413173</v>
      </c>
      <c r="E60" s="61"/>
      <c r="F60" s="50"/>
    </row>
    <row r="61" spans="1:6" ht="45" customHeight="1" thickBot="1">
      <c r="A61" s="34" t="s">
        <v>153</v>
      </c>
      <c r="B61" s="35">
        <v>80</v>
      </c>
      <c r="C61" s="46">
        <f>C35-C48</f>
        <v>-36618</v>
      </c>
      <c r="D61" s="46">
        <f>D35-D48</f>
        <v>-1185122</v>
      </c>
      <c r="E61" s="61"/>
      <c r="F61" s="50"/>
    </row>
    <row r="62" spans="1:6" ht="24.75" customHeight="1" thickBot="1">
      <c r="A62" s="64" t="s">
        <v>154</v>
      </c>
      <c r="B62" s="63"/>
      <c r="C62" s="62"/>
      <c r="D62" s="62"/>
      <c r="E62" s="61"/>
      <c r="F62" s="50"/>
    </row>
    <row r="63" spans="1:6" ht="27.75" customHeight="1" thickBot="1">
      <c r="A63" s="34" t="s">
        <v>155</v>
      </c>
      <c r="B63" s="35">
        <v>90</v>
      </c>
      <c r="C63" s="46">
        <f>SUM(C65:C68)</f>
        <v>0</v>
      </c>
      <c r="D63" s="46">
        <f>SUM(D65:D68)</f>
        <v>3130000</v>
      </c>
      <c r="E63" s="61"/>
      <c r="F63" s="50"/>
    </row>
    <row r="64" spans="1:6" ht="27" customHeight="1" thickBot="1">
      <c r="A64" s="26" t="s">
        <v>94</v>
      </c>
      <c r="B64" s="25"/>
      <c r="C64" s="45"/>
      <c r="D64" s="45"/>
      <c r="E64" s="61"/>
      <c r="F64" s="50"/>
    </row>
    <row r="65" spans="1:6" ht="27" customHeight="1" thickBot="1">
      <c r="A65" s="26" t="s">
        <v>156</v>
      </c>
      <c r="B65" s="25">
        <v>91</v>
      </c>
      <c r="C65" s="45"/>
      <c r="D65" s="45"/>
      <c r="E65" s="61"/>
      <c r="F65" s="50"/>
    </row>
    <row r="66" spans="1:6" ht="27" customHeight="1" thickBot="1">
      <c r="A66" s="26" t="s">
        <v>157</v>
      </c>
      <c r="B66" s="25">
        <v>92</v>
      </c>
      <c r="C66" s="45"/>
      <c r="D66" s="45">
        <v>3130000</v>
      </c>
      <c r="E66" s="61"/>
      <c r="F66" s="50"/>
    </row>
    <row r="67" spans="1:6" ht="27" customHeight="1" thickBot="1">
      <c r="A67" s="26" t="s">
        <v>121</v>
      </c>
      <c r="B67" s="25">
        <v>93</v>
      </c>
      <c r="C67" s="45"/>
      <c r="D67" s="45"/>
      <c r="E67" s="61"/>
      <c r="F67" s="50"/>
    </row>
    <row r="68" spans="1:6" ht="27" customHeight="1" thickBot="1">
      <c r="A68" s="26" t="s">
        <v>122</v>
      </c>
      <c r="B68" s="25">
        <v>94</v>
      </c>
      <c r="C68" s="45"/>
      <c r="D68" s="45"/>
      <c r="E68" s="50"/>
      <c r="F68" s="50"/>
    </row>
    <row r="69" spans="1:6" ht="27" customHeight="1" thickBot="1">
      <c r="A69" s="34" t="s">
        <v>158</v>
      </c>
      <c r="B69" s="35">
        <v>100</v>
      </c>
      <c r="C69" s="46">
        <f>SUM(C71:C75)</f>
        <v>2645685</v>
      </c>
      <c r="D69" s="46">
        <f>SUM(D71:D75)</f>
        <v>5823445</v>
      </c>
      <c r="E69" s="50"/>
      <c r="F69" s="50"/>
    </row>
    <row r="70" spans="1:6" ht="27" customHeight="1" thickBot="1">
      <c r="A70" s="26" t="s">
        <v>94</v>
      </c>
      <c r="B70" s="60"/>
      <c r="C70" s="47"/>
      <c r="D70" s="47"/>
      <c r="E70" s="50"/>
      <c r="F70" s="50"/>
    </row>
    <row r="71" spans="1:6" ht="27" customHeight="1" thickBot="1">
      <c r="A71" s="59" t="s">
        <v>159</v>
      </c>
      <c r="B71" s="58">
        <v>101</v>
      </c>
      <c r="C71" s="48"/>
      <c r="D71" s="48"/>
      <c r="E71" s="50"/>
      <c r="F71" s="50"/>
    </row>
    <row r="72" spans="1:6" ht="27" customHeight="1" thickBot="1">
      <c r="A72" s="59" t="s">
        <v>127</v>
      </c>
      <c r="B72" s="58">
        <v>102</v>
      </c>
      <c r="C72" s="45">
        <v>1493347</v>
      </c>
      <c r="D72" s="111">
        <v>51200</v>
      </c>
      <c r="E72" s="50"/>
      <c r="F72" s="50"/>
    </row>
    <row r="73" spans="1:6" ht="27" customHeight="1" thickBot="1">
      <c r="A73" s="26" t="s">
        <v>160</v>
      </c>
      <c r="B73" s="25">
        <v>103</v>
      </c>
      <c r="C73" s="47"/>
      <c r="D73" s="47"/>
      <c r="E73" s="50"/>
      <c r="F73" s="50"/>
    </row>
    <row r="74" spans="1:6" ht="27" customHeight="1" thickBot="1">
      <c r="A74" s="26" t="s">
        <v>161</v>
      </c>
      <c r="B74" s="57">
        <v>104</v>
      </c>
      <c r="C74" s="48"/>
      <c r="D74" s="48"/>
      <c r="E74" s="50"/>
      <c r="F74" s="50"/>
    </row>
    <row r="75" spans="1:6" ht="27" customHeight="1" thickBot="1">
      <c r="A75" s="26" t="s">
        <v>162</v>
      </c>
      <c r="B75" s="57">
        <v>105</v>
      </c>
      <c r="C75" s="48">
        <v>1152338</v>
      </c>
      <c r="D75" s="48">
        <v>5772245</v>
      </c>
      <c r="E75" s="50"/>
      <c r="F75" s="50"/>
    </row>
    <row r="76" spans="1:6" ht="42" customHeight="1" thickBot="1">
      <c r="A76" s="34" t="s">
        <v>163</v>
      </c>
      <c r="B76" s="56">
        <v>110</v>
      </c>
      <c r="C76" s="49">
        <f>C63-C69</f>
        <v>-2645685</v>
      </c>
      <c r="D76" s="49">
        <f>D63-D69</f>
        <v>-2693445</v>
      </c>
      <c r="E76" s="50"/>
      <c r="F76" s="50"/>
    </row>
    <row r="77" spans="1:6" ht="24.75" customHeight="1" thickBot="1">
      <c r="A77" s="26" t="s">
        <v>164</v>
      </c>
      <c r="B77" s="25">
        <v>120</v>
      </c>
      <c r="C77" s="45"/>
      <c r="D77" s="45"/>
      <c r="E77" s="50"/>
      <c r="F77" s="50"/>
    </row>
    <row r="78" spans="1:6" ht="39.75" customHeight="1" thickBot="1">
      <c r="A78" s="34" t="s">
        <v>165</v>
      </c>
      <c r="B78" s="35">
        <v>130</v>
      </c>
      <c r="C78" s="46">
        <f>C33+C61+C76</f>
        <v>-2722478</v>
      </c>
      <c r="D78" s="46">
        <f>D33+D61+D76</f>
        <v>-1676680</v>
      </c>
      <c r="E78" s="50"/>
      <c r="F78" s="50"/>
    </row>
    <row r="79" spans="1:6" ht="30" customHeight="1" thickBot="1">
      <c r="A79" s="34" t="s">
        <v>166</v>
      </c>
      <c r="B79" s="35">
        <v>140</v>
      </c>
      <c r="C79" s="46">
        <v>6275647</v>
      </c>
      <c r="D79" s="46">
        <v>7952327</v>
      </c>
      <c r="E79" s="50"/>
      <c r="F79" s="50"/>
    </row>
    <row r="80" spans="1:6" ht="24.75" customHeight="1" thickBot="1">
      <c r="A80" s="34" t="s">
        <v>167</v>
      </c>
      <c r="B80" s="35">
        <v>150</v>
      </c>
      <c r="C80" s="46">
        <f>C79+C78</f>
        <v>3553169</v>
      </c>
      <c r="D80" s="46">
        <v>6275647</v>
      </c>
      <c r="E80" s="52"/>
      <c r="F80" s="50"/>
    </row>
    <row r="81" spans="1:6" ht="16.5" customHeight="1">
      <c r="A81" s="55"/>
      <c r="B81" s="54"/>
      <c r="C81" s="53"/>
      <c r="D81" s="109"/>
      <c r="E81" s="50"/>
      <c r="F81" s="50"/>
    </row>
    <row r="82" spans="5:6" ht="12.75">
      <c r="E82" s="52"/>
      <c r="F82" s="50"/>
    </row>
    <row r="83" spans="1:6" ht="12.75">
      <c r="A83" s="51" t="s">
        <v>219</v>
      </c>
      <c r="E83" s="50"/>
      <c r="F83" s="50"/>
    </row>
    <row r="84" spans="1:6" ht="12.75">
      <c r="A84" s="27" t="s">
        <v>69</v>
      </c>
      <c r="E84" s="50"/>
      <c r="F84" s="50"/>
    </row>
    <row r="85" spans="5:6" ht="12.75">
      <c r="E85" s="50"/>
      <c r="F85" s="50"/>
    </row>
    <row r="86" spans="1:6" ht="12.75">
      <c r="A86" s="51" t="s">
        <v>226</v>
      </c>
      <c r="E86" s="50"/>
      <c r="F86" s="50"/>
    </row>
    <row r="87" spans="1:6" ht="12.75">
      <c r="A87" s="27" t="s">
        <v>69</v>
      </c>
      <c r="E87" s="50"/>
      <c r="F87" s="50"/>
    </row>
    <row r="88" spans="5:6" ht="12.75">
      <c r="E88" s="50"/>
      <c r="F88" s="50"/>
    </row>
    <row r="89" spans="1:6" ht="12.75">
      <c r="A89" s="27" t="s">
        <v>60</v>
      </c>
      <c r="E89" s="50"/>
      <c r="F89" s="50"/>
    </row>
    <row r="90" spans="5:6" ht="12.75">
      <c r="E90" s="50"/>
      <c r="F90" s="50"/>
    </row>
    <row r="91" spans="5:6" ht="12.75">
      <c r="E91" s="50"/>
      <c r="F91" s="50"/>
    </row>
    <row r="92" spans="5:6" ht="12.75">
      <c r="E92" s="50"/>
      <c r="F92" s="50"/>
    </row>
    <row r="93" spans="5:6" ht="12.75">
      <c r="E93" s="50"/>
      <c r="F93" s="50"/>
    </row>
    <row r="94" spans="5:6" ht="12.75">
      <c r="E94" s="50"/>
      <c r="F94" s="50"/>
    </row>
    <row r="95" spans="5:6" ht="12.75">
      <c r="E95" s="50"/>
      <c r="F95" s="50"/>
    </row>
    <row r="96" spans="5:6" ht="12.75">
      <c r="E96" s="50"/>
      <c r="F96" s="50"/>
    </row>
    <row r="97" spans="5:6" ht="12.75">
      <c r="E97" s="50"/>
      <c r="F97" s="50"/>
    </row>
    <row r="98" spans="5:6" ht="12.75">
      <c r="E98" s="50"/>
      <c r="F98" s="50"/>
    </row>
    <row r="99" spans="5:6" ht="12.75">
      <c r="E99" s="50"/>
      <c r="F99" s="50"/>
    </row>
  </sheetData>
  <sheetProtection/>
  <mergeCells count="2">
    <mergeCell ref="B9:D9"/>
    <mergeCell ref="B8:D8"/>
  </mergeCells>
  <printOptions/>
  <pageMargins left="0.31496062992125984" right="0.31496062992125984" top="0.35433070866141736" bottom="0.35433070866141736" header="0.31496062992125984" footer="0.31496062992125984"/>
  <pageSetup fitToHeight="3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72">
      <selection activeCell="A80" sqref="A80"/>
    </sheetView>
  </sheetViews>
  <sheetFormatPr defaultColWidth="9.140625" defaultRowHeight="15"/>
  <cols>
    <col min="1" max="1" width="37.00390625" style="0" customWidth="1"/>
    <col min="2" max="2" width="7.8515625" style="0" customWidth="1"/>
    <col min="3" max="10" width="13.7109375" style="0" customWidth="1"/>
  </cols>
  <sheetData>
    <row r="1" spans="1:9" ht="15">
      <c r="A1" s="7"/>
      <c r="B1" s="7"/>
      <c r="H1" s="12"/>
      <c r="I1" s="13" t="s">
        <v>68</v>
      </c>
    </row>
    <row r="2" spans="1:9" ht="15">
      <c r="A2" s="7"/>
      <c r="B2" s="7"/>
      <c r="H2" s="12"/>
      <c r="I2" s="14" t="s">
        <v>0</v>
      </c>
    </row>
    <row r="3" spans="1:9" ht="15">
      <c r="A3" s="7"/>
      <c r="B3" s="7"/>
      <c r="H3" s="12"/>
      <c r="I3" s="13" t="s">
        <v>1</v>
      </c>
    </row>
    <row r="4" spans="1:9" ht="15">
      <c r="A4" s="7"/>
      <c r="B4" s="7"/>
      <c r="H4" s="12"/>
      <c r="I4" s="13" t="s">
        <v>2</v>
      </c>
    </row>
    <row r="5" spans="1:4" ht="15">
      <c r="A5" s="19"/>
      <c r="B5" s="19"/>
      <c r="C5" s="19"/>
      <c r="D5" s="20"/>
    </row>
    <row r="6" spans="1:9" ht="15">
      <c r="A6" s="178" t="s">
        <v>203</v>
      </c>
      <c r="B6" s="182"/>
      <c r="C6" s="182"/>
      <c r="D6" s="182"/>
      <c r="E6" s="182"/>
      <c r="F6" s="182"/>
      <c r="G6" s="182"/>
      <c r="H6" s="182"/>
      <c r="I6" s="182"/>
    </row>
    <row r="7" spans="1:9" ht="15">
      <c r="A7" s="178" t="s">
        <v>234</v>
      </c>
      <c r="B7" s="182"/>
      <c r="C7" s="182"/>
      <c r="D7" s="182"/>
      <c r="E7" s="182"/>
      <c r="F7" s="182"/>
      <c r="G7" s="182"/>
      <c r="H7" s="182"/>
      <c r="I7" s="182"/>
    </row>
    <row r="8" spans="1:4" ht="15">
      <c r="A8" s="21"/>
      <c r="B8" s="22"/>
      <c r="C8" s="22"/>
      <c r="D8" s="22"/>
    </row>
    <row r="9" spans="1:4" ht="15">
      <c r="A9" s="21"/>
      <c r="B9" s="22"/>
      <c r="C9" s="22"/>
      <c r="D9" s="22"/>
    </row>
    <row r="10" spans="1:5" ht="25.5" customHeight="1">
      <c r="A10" s="8" t="s">
        <v>62</v>
      </c>
      <c r="B10" s="180" t="s">
        <v>63</v>
      </c>
      <c r="C10" s="180"/>
      <c r="D10" s="17"/>
      <c r="E10" s="29"/>
    </row>
    <row r="11" spans="1:5" ht="15">
      <c r="A11" s="8" t="s">
        <v>64</v>
      </c>
      <c r="B11" s="183" t="s">
        <v>224</v>
      </c>
      <c r="C11" s="183"/>
      <c r="D11" s="184"/>
      <c r="E11" s="184"/>
    </row>
    <row r="12" spans="1:5" ht="15">
      <c r="A12" s="8" t="s">
        <v>65</v>
      </c>
      <c r="B12" s="174" t="s">
        <v>66</v>
      </c>
      <c r="C12" s="174"/>
      <c r="D12" s="18"/>
      <c r="E12" s="30"/>
    </row>
    <row r="13" spans="1:5" ht="15">
      <c r="A13" s="8" t="s">
        <v>67</v>
      </c>
      <c r="B13" s="80" t="s">
        <v>211</v>
      </c>
      <c r="C13" s="80"/>
      <c r="D13" s="18"/>
      <c r="E13" s="30"/>
    </row>
    <row r="14" spans="1:8" ht="15.75" thickBot="1">
      <c r="A14" s="8"/>
      <c r="B14" s="23"/>
      <c r="C14" s="23"/>
      <c r="D14" s="24"/>
      <c r="H14" s="92" t="s">
        <v>3</v>
      </c>
    </row>
    <row r="15" spans="1:9" ht="24.75" customHeight="1" thickBot="1">
      <c r="A15" s="185" t="s">
        <v>168</v>
      </c>
      <c r="B15" s="187" t="s">
        <v>5</v>
      </c>
      <c r="C15" s="189" t="s">
        <v>169</v>
      </c>
      <c r="D15" s="190"/>
      <c r="E15" s="190"/>
      <c r="F15" s="190"/>
      <c r="G15" s="191"/>
      <c r="H15" s="187" t="s">
        <v>57</v>
      </c>
      <c r="I15" s="187" t="s">
        <v>170</v>
      </c>
    </row>
    <row r="16" spans="1:9" ht="40.5" customHeight="1" thickBot="1">
      <c r="A16" s="186"/>
      <c r="B16" s="188"/>
      <c r="C16" s="25" t="s">
        <v>51</v>
      </c>
      <c r="D16" s="25" t="s">
        <v>53</v>
      </c>
      <c r="E16" s="25" t="s">
        <v>212</v>
      </c>
      <c r="F16" s="25" t="s">
        <v>54</v>
      </c>
      <c r="G16" s="25" t="s">
        <v>171</v>
      </c>
      <c r="H16" s="188"/>
      <c r="I16" s="188"/>
    </row>
    <row r="17" spans="1:9" ht="24.75" customHeight="1" thickBot="1">
      <c r="A17" s="26" t="s">
        <v>172</v>
      </c>
      <c r="B17" s="25">
        <v>10</v>
      </c>
      <c r="C17" s="31">
        <v>11861000</v>
      </c>
      <c r="D17" s="31"/>
      <c r="E17" s="31">
        <v>7086481</v>
      </c>
      <c r="F17" s="31"/>
      <c r="G17" s="31">
        <v>-15155675</v>
      </c>
      <c r="H17" s="31"/>
      <c r="I17" s="31">
        <v>3791806</v>
      </c>
    </row>
    <row r="18" spans="1:9" ht="24.75" customHeight="1" thickBot="1">
      <c r="A18" s="26" t="s">
        <v>173</v>
      </c>
      <c r="B18" s="25">
        <v>11</v>
      </c>
      <c r="C18" s="31"/>
      <c r="D18" s="31"/>
      <c r="E18" s="31"/>
      <c r="F18" s="31"/>
      <c r="G18" s="31"/>
      <c r="H18" s="31"/>
      <c r="I18" s="31"/>
    </row>
    <row r="19" spans="1:9" ht="24.75" customHeight="1" thickBot="1">
      <c r="A19" s="26" t="s">
        <v>174</v>
      </c>
      <c r="B19" s="25">
        <v>100</v>
      </c>
      <c r="C19" s="31">
        <f>C17+C18</f>
        <v>11861000</v>
      </c>
      <c r="D19" s="31"/>
      <c r="E19" s="38"/>
      <c r="F19" s="31"/>
      <c r="G19" s="31">
        <f>G17+G18</f>
        <v>-15155675</v>
      </c>
      <c r="H19" s="31"/>
      <c r="I19" s="31">
        <f>I17+I18</f>
        <v>3791806</v>
      </c>
    </row>
    <row r="20" spans="1:9" ht="24.75" customHeight="1" thickBot="1">
      <c r="A20" s="26" t="s">
        <v>175</v>
      </c>
      <c r="B20" s="25">
        <v>200</v>
      </c>
      <c r="C20" s="31"/>
      <c r="D20" s="31"/>
      <c r="E20" s="38"/>
      <c r="F20" s="31"/>
      <c r="G20" s="31">
        <f>G21+G22</f>
        <v>-2638266</v>
      </c>
      <c r="H20" s="31"/>
      <c r="I20" s="31">
        <f>SUM(C20:G20)</f>
        <v>-2638266</v>
      </c>
    </row>
    <row r="21" spans="1:9" ht="24.75" customHeight="1" thickBot="1">
      <c r="A21" s="26" t="s">
        <v>176</v>
      </c>
      <c r="B21" s="25">
        <v>210</v>
      </c>
      <c r="C21" s="31"/>
      <c r="D21" s="31"/>
      <c r="E21" s="38"/>
      <c r="F21" s="31"/>
      <c r="G21" s="31">
        <f>-2642533+4267</f>
        <v>-2638266</v>
      </c>
      <c r="H21" s="31"/>
      <c r="I21" s="31">
        <f>SUM(C21:G21)</f>
        <v>-2638266</v>
      </c>
    </row>
    <row r="22" spans="1:9" ht="24.75" customHeight="1" thickBot="1">
      <c r="A22" s="26" t="s">
        <v>177</v>
      </c>
      <c r="B22" s="25">
        <v>220</v>
      </c>
      <c r="C22" s="31"/>
      <c r="D22" s="31"/>
      <c r="E22" s="38"/>
      <c r="F22" s="31"/>
      <c r="G22" s="31"/>
      <c r="H22" s="31"/>
      <c r="I22" s="31">
        <f>SUM(I23:I32)</f>
        <v>0</v>
      </c>
    </row>
    <row r="23" spans="1:9" ht="24.75" customHeight="1" thickBot="1">
      <c r="A23" s="26" t="s">
        <v>94</v>
      </c>
      <c r="B23" s="25"/>
      <c r="C23" s="31"/>
      <c r="D23" s="31"/>
      <c r="E23" s="31"/>
      <c r="F23" s="31"/>
      <c r="G23" s="31"/>
      <c r="H23" s="31"/>
      <c r="I23" s="31"/>
    </row>
    <row r="24" spans="1:9" ht="26.25" customHeight="1" thickBot="1">
      <c r="A24" s="26" t="s">
        <v>178</v>
      </c>
      <c r="B24" s="25">
        <v>221</v>
      </c>
      <c r="C24" s="31"/>
      <c r="D24" s="31"/>
      <c r="E24" s="31"/>
      <c r="F24" s="31"/>
      <c r="G24" s="31"/>
      <c r="H24" s="31"/>
      <c r="I24" s="31"/>
    </row>
    <row r="25" spans="1:9" ht="39.75" customHeight="1" thickBot="1">
      <c r="A25" s="26" t="s">
        <v>179</v>
      </c>
      <c r="B25" s="25">
        <v>222</v>
      </c>
      <c r="C25" s="31"/>
      <c r="D25" s="31"/>
      <c r="E25" s="31"/>
      <c r="F25" s="31"/>
      <c r="G25" s="31"/>
      <c r="H25" s="31"/>
      <c r="I25" s="31"/>
    </row>
    <row r="26" spans="1:9" ht="39.75" customHeight="1" thickBot="1">
      <c r="A26" s="26" t="s">
        <v>180</v>
      </c>
      <c r="B26" s="25">
        <v>223</v>
      </c>
      <c r="C26" s="31"/>
      <c r="D26" s="31"/>
      <c r="E26" s="38"/>
      <c r="F26" s="31"/>
      <c r="G26" s="31"/>
      <c r="H26" s="31"/>
      <c r="I26" s="31">
        <f aca="true" t="shared" si="0" ref="I26:I33">SUM(C26:G26)</f>
        <v>0</v>
      </c>
    </row>
    <row r="27" spans="1:9" ht="52.5" customHeight="1" thickBot="1">
      <c r="A27" s="26" t="s">
        <v>97</v>
      </c>
      <c r="B27" s="25">
        <v>224</v>
      </c>
      <c r="C27" s="31"/>
      <c r="D27" s="31"/>
      <c r="E27" s="31"/>
      <c r="F27" s="31"/>
      <c r="G27" s="31"/>
      <c r="H27" s="31"/>
      <c r="I27" s="31">
        <f t="shared" si="0"/>
        <v>0</v>
      </c>
    </row>
    <row r="28" spans="1:9" ht="24.75" customHeight="1" thickBot="1">
      <c r="A28" s="26" t="s">
        <v>98</v>
      </c>
      <c r="B28" s="25">
        <v>225</v>
      </c>
      <c r="C28" s="31"/>
      <c r="D28" s="31"/>
      <c r="E28" s="31"/>
      <c r="F28" s="31"/>
      <c r="G28" s="31"/>
      <c r="H28" s="31"/>
      <c r="I28" s="31">
        <f t="shared" si="0"/>
        <v>0</v>
      </c>
    </row>
    <row r="29" spans="1:9" ht="40.5" customHeight="1" thickBot="1">
      <c r="A29" s="26" t="s">
        <v>99</v>
      </c>
      <c r="B29" s="25">
        <v>226</v>
      </c>
      <c r="C29" s="31"/>
      <c r="D29" s="31"/>
      <c r="E29" s="31"/>
      <c r="F29" s="31"/>
      <c r="G29" s="31"/>
      <c r="H29" s="31"/>
      <c r="I29" s="31">
        <f t="shared" si="0"/>
        <v>0</v>
      </c>
    </row>
    <row r="30" spans="1:9" ht="24.75" customHeight="1" thickBot="1">
      <c r="A30" s="26" t="s">
        <v>181</v>
      </c>
      <c r="B30" s="25">
        <v>227</v>
      </c>
      <c r="C30" s="31"/>
      <c r="D30" s="31"/>
      <c r="E30" s="31"/>
      <c r="F30" s="31"/>
      <c r="G30" s="31"/>
      <c r="H30" s="31"/>
      <c r="I30" s="31">
        <f t="shared" si="0"/>
        <v>0</v>
      </c>
    </row>
    <row r="31" spans="1:9" ht="27.75" customHeight="1" thickBot="1">
      <c r="A31" s="26" t="s">
        <v>101</v>
      </c>
      <c r="B31" s="25">
        <v>228</v>
      </c>
      <c r="C31" s="31"/>
      <c r="D31" s="31"/>
      <c r="E31" s="31"/>
      <c r="F31" s="31"/>
      <c r="G31" s="31"/>
      <c r="H31" s="31"/>
      <c r="I31" s="31">
        <f t="shared" si="0"/>
        <v>0</v>
      </c>
    </row>
    <row r="32" spans="1:9" ht="24.75" customHeight="1" thickBot="1">
      <c r="A32" s="26" t="s">
        <v>102</v>
      </c>
      <c r="B32" s="25">
        <v>229</v>
      </c>
      <c r="C32" s="31"/>
      <c r="D32" s="31"/>
      <c r="E32" s="31"/>
      <c r="F32" s="31"/>
      <c r="G32" s="31"/>
      <c r="H32" s="31"/>
      <c r="I32" s="31">
        <f t="shared" si="0"/>
        <v>0</v>
      </c>
    </row>
    <row r="33" spans="1:9" ht="24.75" customHeight="1" thickBot="1">
      <c r="A33" s="26" t="s">
        <v>182</v>
      </c>
      <c r="B33" s="25">
        <v>300</v>
      </c>
      <c r="C33" s="31"/>
      <c r="D33" s="31"/>
      <c r="E33" s="31"/>
      <c r="F33" s="31"/>
      <c r="G33" s="31"/>
      <c r="H33" s="31"/>
      <c r="I33" s="31">
        <f t="shared" si="0"/>
        <v>0</v>
      </c>
    </row>
    <row r="34" spans="1:9" ht="24.75" customHeight="1" thickBot="1">
      <c r="A34" s="26" t="s">
        <v>94</v>
      </c>
      <c r="B34" s="25"/>
      <c r="C34" s="31"/>
      <c r="D34" s="31"/>
      <c r="E34" s="31"/>
      <c r="F34" s="31"/>
      <c r="G34" s="31"/>
      <c r="H34" s="31"/>
      <c r="I34" s="31"/>
    </row>
    <row r="35" spans="1:9" ht="24.75" customHeight="1" thickBot="1">
      <c r="A35" s="26" t="s">
        <v>183</v>
      </c>
      <c r="B35" s="25">
        <v>310</v>
      </c>
      <c r="C35" s="31"/>
      <c r="D35" s="31"/>
      <c r="E35" s="31"/>
      <c r="F35" s="31"/>
      <c r="G35" s="31"/>
      <c r="H35" s="31"/>
      <c r="I35" s="31"/>
    </row>
    <row r="36" spans="1:9" ht="24.75" customHeight="1" thickBot="1">
      <c r="A36" s="26" t="s">
        <v>94</v>
      </c>
      <c r="B36" s="25"/>
      <c r="C36" s="31"/>
      <c r="D36" s="31"/>
      <c r="E36" s="31"/>
      <c r="F36" s="31"/>
      <c r="G36" s="31"/>
      <c r="H36" s="31"/>
      <c r="I36" s="31"/>
    </row>
    <row r="37" spans="1:9" ht="24.75" customHeight="1" thickBot="1">
      <c r="A37" s="26" t="s">
        <v>184</v>
      </c>
      <c r="B37" s="25"/>
      <c r="C37" s="31"/>
      <c r="D37" s="31"/>
      <c r="E37" s="31"/>
      <c r="F37" s="31"/>
      <c r="G37" s="31"/>
      <c r="H37" s="31"/>
      <c r="I37" s="31"/>
    </row>
    <row r="38" spans="1:9" ht="24.75" customHeight="1" thickBot="1">
      <c r="A38" s="26" t="s">
        <v>185</v>
      </c>
      <c r="B38" s="25"/>
      <c r="C38" s="31"/>
      <c r="D38" s="31"/>
      <c r="E38" s="31"/>
      <c r="F38" s="31"/>
      <c r="G38" s="31"/>
      <c r="H38" s="31"/>
      <c r="I38" s="31"/>
    </row>
    <row r="39" spans="1:9" ht="27.75" customHeight="1" thickBot="1">
      <c r="A39" s="26" t="s">
        <v>186</v>
      </c>
      <c r="B39" s="25"/>
      <c r="C39" s="31"/>
      <c r="D39" s="31"/>
      <c r="E39" s="31"/>
      <c r="F39" s="31"/>
      <c r="G39" s="31"/>
      <c r="H39" s="31"/>
      <c r="I39" s="31"/>
    </row>
    <row r="40" spans="1:9" ht="24.75" customHeight="1" thickBot="1">
      <c r="A40" s="26" t="s">
        <v>187</v>
      </c>
      <c r="B40" s="25">
        <v>311</v>
      </c>
      <c r="C40" s="31"/>
      <c r="D40" s="31"/>
      <c r="E40" s="31"/>
      <c r="F40" s="31"/>
      <c r="G40" s="31"/>
      <c r="H40" s="31"/>
      <c r="I40" s="31"/>
    </row>
    <row r="41" spans="1:9" ht="24.75" customHeight="1" thickBot="1">
      <c r="A41" s="26" t="s">
        <v>188</v>
      </c>
      <c r="B41" s="25">
        <v>312</v>
      </c>
      <c r="C41" s="31"/>
      <c r="D41" s="31"/>
      <c r="E41" s="31"/>
      <c r="F41" s="31"/>
      <c r="G41" s="31"/>
      <c r="H41" s="31"/>
      <c r="I41" s="31"/>
    </row>
    <row r="42" spans="1:9" ht="24.75" customHeight="1" thickBot="1">
      <c r="A42" s="26" t="s">
        <v>189</v>
      </c>
      <c r="B42" s="25">
        <v>313</v>
      </c>
      <c r="C42" s="31"/>
      <c r="D42" s="31"/>
      <c r="E42" s="31"/>
      <c r="F42" s="31"/>
      <c r="G42" s="31"/>
      <c r="H42" s="31"/>
      <c r="I42" s="31"/>
    </row>
    <row r="43" spans="1:9" ht="41.25" customHeight="1" thickBot="1">
      <c r="A43" s="26" t="s">
        <v>190</v>
      </c>
      <c r="B43" s="25">
        <v>314</v>
      </c>
      <c r="C43" s="31"/>
      <c r="D43" s="31"/>
      <c r="E43" s="31"/>
      <c r="F43" s="31"/>
      <c r="G43" s="31"/>
      <c r="H43" s="31"/>
      <c r="I43" s="31"/>
    </row>
    <row r="44" spans="1:9" ht="24.75" customHeight="1" thickBot="1">
      <c r="A44" s="26" t="s">
        <v>191</v>
      </c>
      <c r="B44" s="25">
        <v>315</v>
      </c>
      <c r="C44" s="31"/>
      <c r="D44" s="31"/>
      <c r="E44" s="31"/>
      <c r="F44" s="31"/>
      <c r="G44" s="31"/>
      <c r="H44" s="31"/>
      <c r="I44" s="31"/>
    </row>
    <row r="45" spans="1:9" ht="24.75" customHeight="1" thickBot="1">
      <c r="A45" s="26" t="s">
        <v>192</v>
      </c>
      <c r="B45" s="25">
        <v>316</v>
      </c>
      <c r="C45" s="31"/>
      <c r="D45" s="31"/>
      <c r="E45" s="31"/>
      <c r="F45" s="31"/>
      <c r="G45" s="31"/>
      <c r="H45" s="31"/>
      <c r="I45" s="31"/>
    </row>
    <row r="46" spans="1:9" ht="24.75" customHeight="1" thickBot="1">
      <c r="A46" s="26" t="s">
        <v>193</v>
      </c>
      <c r="B46" s="25">
        <v>317</v>
      </c>
      <c r="C46" s="31"/>
      <c r="D46" s="31"/>
      <c r="E46" s="31"/>
      <c r="F46" s="31"/>
      <c r="G46" s="31"/>
      <c r="H46" s="31"/>
      <c r="I46" s="31"/>
    </row>
    <row r="47" spans="1:9" ht="24.75" customHeight="1" thickBot="1">
      <c r="A47" s="26" t="s">
        <v>194</v>
      </c>
      <c r="B47" s="25">
        <v>318</v>
      </c>
      <c r="C47" s="31"/>
      <c r="D47" s="31"/>
      <c r="E47" s="31"/>
      <c r="F47" s="31"/>
      <c r="G47" s="31"/>
      <c r="H47" s="31"/>
      <c r="I47" s="31"/>
    </row>
    <row r="48" spans="1:9" ht="24.75" customHeight="1" thickBot="1">
      <c r="A48" s="34" t="s">
        <v>195</v>
      </c>
      <c r="B48" s="35">
        <v>400</v>
      </c>
      <c r="C48" s="36">
        <f>C19+C20+C33</f>
        <v>11861000</v>
      </c>
      <c r="D48" s="36"/>
      <c r="E48" s="36">
        <v>7086481</v>
      </c>
      <c r="F48" s="36"/>
      <c r="G48" s="36">
        <f>G19+G20+G33</f>
        <v>-17793941</v>
      </c>
      <c r="H48" s="36"/>
      <c r="I48" s="36">
        <f>I19+I20+I33</f>
        <v>1153540</v>
      </c>
    </row>
    <row r="49" spans="1:9" ht="24.75" customHeight="1" thickBot="1">
      <c r="A49" s="26" t="s">
        <v>173</v>
      </c>
      <c r="B49" s="25">
        <v>401</v>
      </c>
      <c r="C49" s="31"/>
      <c r="D49" s="31"/>
      <c r="E49" s="31"/>
      <c r="F49" s="31"/>
      <c r="G49" s="31"/>
      <c r="H49" s="31"/>
      <c r="I49" s="31">
        <f>C49+E49+G49</f>
        <v>0</v>
      </c>
    </row>
    <row r="50" spans="1:9" ht="24.75" customHeight="1" thickBot="1">
      <c r="A50" s="26" t="s">
        <v>196</v>
      </c>
      <c r="B50" s="25">
        <v>500</v>
      </c>
      <c r="C50" s="31">
        <f>C48+C49</f>
        <v>11861000</v>
      </c>
      <c r="D50" s="31">
        <f aca="true" t="shared" si="1" ref="D50:I50">D48+D49</f>
        <v>0</v>
      </c>
      <c r="E50" s="31">
        <f>E48+E49</f>
        <v>7086481</v>
      </c>
      <c r="F50" s="31">
        <f t="shared" si="1"/>
        <v>0</v>
      </c>
      <c r="G50" s="31">
        <f t="shared" si="1"/>
        <v>-17793941</v>
      </c>
      <c r="H50" s="31">
        <f t="shared" si="1"/>
        <v>0</v>
      </c>
      <c r="I50" s="31">
        <f t="shared" si="1"/>
        <v>1153540</v>
      </c>
    </row>
    <row r="51" spans="1:9" ht="24.75" customHeight="1" thickBot="1">
      <c r="A51" s="26" t="s">
        <v>197</v>
      </c>
      <c r="B51" s="25">
        <v>600</v>
      </c>
      <c r="C51" s="31"/>
      <c r="D51" s="31"/>
      <c r="E51" s="31"/>
      <c r="F51" s="31"/>
      <c r="G51" s="31">
        <f>G52</f>
        <v>-515950</v>
      </c>
      <c r="H51" s="31"/>
      <c r="I51" s="31">
        <f>SUM(C51:H51)</f>
        <v>-515950</v>
      </c>
    </row>
    <row r="52" spans="1:9" ht="24.75" customHeight="1" thickBot="1">
      <c r="A52" s="26" t="s">
        <v>176</v>
      </c>
      <c r="B52" s="25">
        <v>610</v>
      </c>
      <c r="C52" s="31"/>
      <c r="D52" s="31"/>
      <c r="E52" s="31"/>
      <c r="F52" s="31"/>
      <c r="G52" s="31">
        <f>ОПиУ!C49</f>
        <v>-515950</v>
      </c>
      <c r="H52" s="31"/>
      <c r="I52" s="31">
        <f>SUM(C52:H52)</f>
        <v>-515950</v>
      </c>
    </row>
    <row r="53" spans="1:9" ht="24.75" customHeight="1" thickBot="1">
      <c r="A53" s="26" t="s">
        <v>198</v>
      </c>
      <c r="B53" s="25">
        <v>620</v>
      </c>
      <c r="C53" s="31"/>
      <c r="D53" s="31"/>
      <c r="E53" s="31"/>
      <c r="F53" s="31"/>
      <c r="G53" s="31"/>
      <c r="H53" s="31"/>
      <c r="I53" s="31"/>
    </row>
    <row r="54" spans="1:9" ht="24.75" customHeight="1" thickBot="1">
      <c r="A54" s="26" t="s">
        <v>94</v>
      </c>
      <c r="B54" s="25"/>
      <c r="C54" s="31"/>
      <c r="D54" s="31"/>
      <c r="E54" s="31"/>
      <c r="F54" s="31"/>
      <c r="G54" s="31"/>
      <c r="H54" s="31"/>
      <c r="I54" s="31"/>
    </row>
    <row r="55" spans="1:9" ht="24.75" customHeight="1" thickBot="1">
      <c r="A55" s="26" t="s">
        <v>178</v>
      </c>
      <c r="B55" s="25">
        <v>621</v>
      </c>
      <c r="C55" s="31"/>
      <c r="D55" s="31"/>
      <c r="E55" s="31"/>
      <c r="F55" s="31"/>
      <c r="G55" s="31"/>
      <c r="H55" s="31"/>
      <c r="I55" s="31"/>
    </row>
    <row r="56" spans="1:9" ht="37.5" customHeight="1" thickBot="1">
      <c r="A56" s="26" t="s">
        <v>179</v>
      </c>
      <c r="B56" s="25">
        <v>622</v>
      </c>
      <c r="C56" s="31"/>
      <c r="D56" s="31"/>
      <c r="E56" s="31"/>
      <c r="F56" s="31"/>
      <c r="G56" s="31"/>
      <c r="H56" s="31"/>
      <c r="I56" s="31"/>
    </row>
    <row r="57" spans="1:9" ht="42" customHeight="1" thickBot="1">
      <c r="A57" s="26" t="s">
        <v>180</v>
      </c>
      <c r="B57" s="25">
        <v>623</v>
      </c>
      <c r="C57" s="31"/>
      <c r="D57" s="31"/>
      <c r="E57" s="31"/>
      <c r="F57" s="31"/>
      <c r="G57" s="31"/>
      <c r="H57" s="31"/>
      <c r="I57" s="31"/>
    </row>
    <row r="58" spans="1:9" ht="52.5" customHeight="1" thickBot="1">
      <c r="A58" s="26" t="s">
        <v>97</v>
      </c>
      <c r="B58" s="25">
        <v>624</v>
      </c>
      <c r="C58" s="31"/>
      <c r="D58" s="31"/>
      <c r="E58" s="31"/>
      <c r="F58" s="31"/>
      <c r="G58" s="31"/>
      <c r="H58" s="31"/>
      <c r="I58" s="31"/>
    </row>
    <row r="59" spans="1:9" ht="24.75" customHeight="1" thickBot="1">
      <c r="A59" s="26" t="s">
        <v>98</v>
      </c>
      <c r="B59" s="25">
        <v>625</v>
      </c>
      <c r="C59" s="31"/>
      <c r="D59" s="31"/>
      <c r="E59" s="31"/>
      <c r="F59" s="31"/>
      <c r="G59" s="31"/>
      <c r="H59" s="31"/>
      <c r="I59" s="31"/>
    </row>
    <row r="60" spans="1:9" ht="24.75" customHeight="1" thickBot="1">
      <c r="A60" s="26" t="s">
        <v>199</v>
      </c>
      <c r="B60" s="25">
        <v>626</v>
      </c>
      <c r="C60" s="31"/>
      <c r="D60" s="31"/>
      <c r="E60" s="31"/>
      <c r="F60" s="31"/>
      <c r="G60" s="31"/>
      <c r="H60" s="31"/>
      <c r="I60" s="31"/>
    </row>
    <row r="61" spans="1:9" ht="24.75" customHeight="1" thickBot="1">
      <c r="A61" s="26" t="s">
        <v>181</v>
      </c>
      <c r="B61" s="25">
        <v>627</v>
      </c>
      <c r="C61" s="31"/>
      <c r="D61" s="31"/>
      <c r="E61" s="31"/>
      <c r="F61" s="31"/>
      <c r="G61" s="31"/>
      <c r="H61" s="31"/>
      <c r="I61" s="31"/>
    </row>
    <row r="62" spans="1:9" ht="24.75" customHeight="1" thickBot="1">
      <c r="A62" s="26" t="s">
        <v>101</v>
      </c>
      <c r="B62" s="25">
        <v>628</v>
      </c>
      <c r="C62" s="31"/>
      <c r="D62" s="31"/>
      <c r="E62" s="31"/>
      <c r="F62" s="31"/>
      <c r="G62" s="31"/>
      <c r="H62" s="31"/>
      <c r="I62" s="31"/>
    </row>
    <row r="63" spans="1:9" ht="29.25" customHeight="1" thickBot="1">
      <c r="A63" s="26" t="s">
        <v>102</v>
      </c>
      <c r="B63" s="25">
        <v>629</v>
      </c>
      <c r="C63" s="31"/>
      <c r="D63" s="31"/>
      <c r="E63" s="31"/>
      <c r="F63" s="31"/>
      <c r="G63" s="31"/>
      <c r="H63" s="31"/>
      <c r="I63" s="31"/>
    </row>
    <row r="64" spans="1:9" ht="24.75" customHeight="1" thickBot="1">
      <c r="A64" s="26" t="s">
        <v>200</v>
      </c>
      <c r="B64" s="25">
        <v>700</v>
      </c>
      <c r="C64" s="31">
        <f>SUM(C66:C78)</f>
        <v>0</v>
      </c>
      <c r="D64" s="31"/>
      <c r="E64" s="31"/>
      <c r="F64" s="31"/>
      <c r="G64" s="31"/>
      <c r="H64" s="31"/>
      <c r="I64" s="31">
        <f>SUM(C64:H64)</f>
        <v>0</v>
      </c>
    </row>
    <row r="65" spans="1:9" ht="24.75" customHeight="1" thickBot="1">
      <c r="A65" s="26" t="s">
        <v>94</v>
      </c>
      <c r="B65" s="25"/>
      <c r="C65" s="31"/>
      <c r="D65" s="31"/>
      <c r="E65" s="31"/>
      <c r="F65" s="31"/>
      <c r="G65" s="31"/>
      <c r="H65" s="31"/>
      <c r="I65" s="31"/>
    </row>
    <row r="66" spans="1:9" ht="24.75" customHeight="1" thickBot="1">
      <c r="A66" s="26" t="s">
        <v>201</v>
      </c>
      <c r="B66" s="25">
        <v>710</v>
      </c>
      <c r="C66" s="31"/>
      <c r="D66" s="31"/>
      <c r="E66" s="31"/>
      <c r="F66" s="31"/>
      <c r="G66" s="31"/>
      <c r="H66" s="31"/>
      <c r="I66" s="31"/>
    </row>
    <row r="67" spans="1:9" ht="24.75" customHeight="1" thickBot="1">
      <c r="A67" s="26" t="s">
        <v>94</v>
      </c>
      <c r="B67" s="25"/>
      <c r="C67" s="31"/>
      <c r="D67" s="31"/>
      <c r="E67" s="31"/>
      <c r="F67" s="31"/>
      <c r="G67" s="31"/>
      <c r="H67" s="31"/>
      <c r="I67" s="31"/>
    </row>
    <row r="68" spans="1:9" ht="24.75" customHeight="1" thickBot="1">
      <c r="A68" s="26" t="s">
        <v>184</v>
      </c>
      <c r="B68" s="25"/>
      <c r="C68" s="31"/>
      <c r="D68" s="31"/>
      <c r="E68" s="31"/>
      <c r="F68" s="31"/>
      <c r="G68" s="31"/>
      <c r="H68" s="31"/>
      <c r="I68" s="31"/>
    </row>
    <row r="69" spans="1:9" ht="24.75" customHeight="1" thickBot="1">
      <c r="A69" s="26" t="s">
        <v>185</v>
      </c>
      <c r="B69" s="25"/>
      <c r="C69" s="31"/>
      <c r="D69" s="31"/>
      <c r="E69" s="31"/>
      <c r="F69" s="31"/>
      <c r="G69" s="31"/>
      <c r="H69" s="31"/>
      <c r="I69" s="31"/>
    </row>
    <row r="70" spans="1:9" ht="24.75" customHeight="1" thickBot="1">
      <c r="A70" s="26" t="s">
        <v>186</v>
      </c>
      <c r="B70" s="25"/>
      <c r="C70" s="31"/>
      <c r="D70" s="31"/>
      <c r="E70" s="31"/>
      <c r="F70" s="31"/>
      <c r="G70" s="31"/>
      <c r="H70" s="31"/>
      <c r="I70" s="31"/>
    </row>
    <row r="71" spans="1:9" ht="24.75" customHeight="1" thickBot="1">
      <c r="A71" s="26" t="s">
        <v>187</v>
      </c>
      <c r="B71" s="25">
        <v>711</v>
      </c>
      <c r="C71" s="31"/>
      <c r="D71" s="31"/>
      <c r="E71" s="31"/>
      <c r="F71" s="31"/>
      <c r="G71" s="31"/>
      <c r="H71" s="31"/>
      <c r="I71" s="31">
        <f>SUM(C71:H71)</f>
        <v>0</v>
      </c>
    </row>
    <row r="72" spans="1:9" ht="24.75" customHeight="1" thickBot="1">
      <c r="A72" s="26" t="s">
        <v>188</v>
      </c>
      <c r="B72" s="25">
        <v>712</v>
      </c>
      <c r="C72" s="31"/>
      <c r="D72" s="31"/>
      <c r="E72" s="31"/>
      <c r="F72" s="31"/>
      <c r="G72" s="31"/>
      <c r="H72" s="31"/>
      <c r="I72" s="31"/>
    </row>
    <row r="73" spans="1:9" ht="24.75" customHeight="1" thickBot="1">
      <c r="A73" s="26" t="s">
        <v>202</v>
      </c>
      <c r="B73" s="25">
        <v>713</v>
      </c>
      <c r="C73" s="31"/>
      <c r="D73" s="31"/>
      <c r="E73" s="31"/>
      <c r="F73" s="31"/>
      <c r="G73" s="31"/>
      <c r="H73" s="31"/>
      <c r="I73" s="31"/>
    </row>
    <row r="74" spans="1:9" ht="38.25" customHeight="1" thickBot="1">
      <c r="A74" s="26" t="s">
        <v>190</v>
      </c>
      <c r="B74" s="25">
        <v>714</v>
      </c>
      <c r="C74" s="31"/>
      <c r="D74" s="31"/>
      <c r="E74" s="31"/>
      <c r="F74" s="31"/>
      <c r="G74" s="31"/>
      <c r="H74" s="31"/>
      <c r="I74" s="31"/>
    </row>
    <row r="75" spans="1:9" ht="24.75" customHeight="1" thickBot="1">
      <c r="A75" s="26" t="s">
        <v>191</v>
      </c>
      <c r="B75" s="25">
        <v>715</v>
      </c>
      <c r="C75" s="31"/>
      <c r="D75" s="31"/>
      <c r="E75" s="31"/>
      <c r="F75" s="31"/>
      <c r="G75" s="31"/>
      <c r="H75" s="31"/>
      <c r="I75" s="31"/>
    </row>
    <row r="76" spans="1:9" ht="24.75" customHeight="1" thickBot="1">
      <c r="A76" s="26" t="s">
        <v>192</v>
      </c>
      <c r="B76" s="25">
        <v>716</v>
      </c>
      <c r="C76" s="31"/>
      <c r="D76" s="31"/>
      <c r="E76" s="31"/>
      <c r="F76" s="31"/>
      <c r="G76" s="31"/>
      <c r="H76" s="31"/>
      <c r="I76" s="31"/>
    </row>
    <row r="77" spans="1:9" ht="24.75" customHeight="1" thickBot="1">
      <c r="A77" s="26" t="s">
        <v>193</v>
      </c>
      <c r="B77" s="25">
        <v>717</v>
      </c>
      <c r="C77" s="31"/>
      <c r="D77" s="31"/>
      <c r="E77" s="31"/>
      <c r="F77" s="31"/>
      <c r="G77" s="31"/>
      <c r="H77" s="31"/>
      <c r="I77" s="31"/>
    </row>
    <row r="78" spans="1:9" ht="45" customHeight="1" thickBot="1">
      <c r="A78" s="26" t="s">
        <v>194</v>
      </c>
      <c r="B78" s="25">
        <v>718</v>
      </c>
      <c r="C78" s="31"/>
      <c r="D78" s="31"/>
      <c r="E78" s="31"/>
      <c r="F78" s="31"/>
      <c r="G78" s="31"/>
      <c r="H78" s="31"/>
      <c r="I78" s="31"/>
    </row>
    <row r="79" spans="1:9" ht="24.75" customHeight="1" thickBot="1">
      <c r="A79" s="173" t="s">
        <v>278</v>
      </c>
      <c r="B79" s="35">
        <v>800</v>
      </c>
      <c r="C79" s="36">
        <f>C50+C51+C64</f>
        <v>11861000</v>
      </c>
      <c r="D79" s="36">
        <f>D50+D51+D64</f>
        <v>0</v>
      </c>
      <c r="E79" s="36">
        <f>E50+E51+E64</f>
        <v>7086481</v>
      </c>
      <c r="F79" s="36">
        <f>F50+F51+F64</f>
        <v>0</v>
      </c>
      <c r="G79" s="36">
        <f>G50+G51+G64</f>
        <v>-18309891</v>
      </c>
      <c r="H79" s="36"/>
      <c r="I79" s="36">
        <f>SUM(C79:H79)</f>
        <v>637590</v>
      </c>
    </row>
    <row r="80" ht="24.75" customHeight="1">
      <c r="A80" s="27"/>
    </row>
    <row r="81" spans="1:9" ht="24.75" customHeight="1">
      <c r="A81" s="6" t="s">
        <v>213</v>
      </c>
      <c r="B81" s="7"/>
      <c r="C81" s="7"/>
      <c r="D81" s="28"/>
      <c r="E81" s="28"/>
      <c r="F81" s="28"/>
      <c r="G81" s="28"/>
      <c r="H81" s="28"/>
      <c r="I81" s="28"/>
    </row>
    <row r="82" spans="1:9" ht="24.75" customHeight="1">
      <c r="A82" s="1" t="s">
        <v>69</v>
      </c>
      <c r="B82" s="7"/>
      <c r="C82" s="7"/>
      <c r="D82" s="28"/>
      <c r="E82" s="28"/>
      <c r="F82" s="28"/>
      <c r="G82" s="28"/>
      <c r="H82" s="28"/>
      <c r="I82" s="28"/>
    </row>
    <row r="83" spans="1:9" ht="24.75" customHeight="1">
      <c r="A83" s="6" t="s">
        <v>228</v>
      </c>
      <c r="B83" s="7"/>
      <c r="C83" s="7"/>
      <c r="D83" s="28"/>
      <c r="E83" s="28"/>
      <c r="F83" s="28"/>
      <c r="G83" s="28"/>
      <c r="H83" s="28"/>
      <c r="I83" s="28"/>
    </row>
    <row r="84" spans="1:9" ht="24.75" customHeight="1">
      <c r="A84" s="1" t="s">
        <v>69</v>
      </c>
      <c r="B84" s="7"/>
      <c r="C84" s="7"/>
      <c r="D84" s="28"/>
      <c r="E84" s="28"/>
      <c r="F84" s="28"/>
      <c r="G84" s="28"/>
      <c r="H84" s="28"/>
      <c r="I84" s="28"/>
    </row>
    <row r="85" spans="1:9" ht="24.75" customHeight="1">
      <c r="A85" s="1" t="s">
        <v>60</v>
      </c>
      <c r="B85" s="7"/>
      <c r="C85" s="7"/>
      <c r="D85" s="28"/>
      <c r="E85" s="28"/>
      <c r="F85" s="28"/>
      <c r="G85" s="28"/>
      <c r="H85" s="28"/>
      <c r="I85" s="28"/>
    </row>
    <row r="86" spans="2:9" ht="24.75" customHeight="1">
      <c r="B86" s="7"/>
      <c r="C86" s="7"/>
      <c r="D86" s="28"/>
      <c r="E86" s="28"/>
      <c r="F86" s="28"/>
      <c r="G86" s="28"/>
      <c r="H86" s="28"/>
      <c r="I86" s="28"/>
    </row>
    <row r="87" spans="3:9" ht="24.75" customHeight="1">
      <c r="C87" s="28"/>
      <c r="D87" s="28"/>
      <c r="E87" s="28"/>
      <c r="F87" s="28"/>
      <c r="G87" s="28"/>
      <c r="H87" s="28"/>
      <c r="I87" s="28"/>
    </row>
    <row r="88" spans="3:9" ht="24.75" customHeight="1">
      <c r="C88" s="28"/>
      <c r="D88" s="28"/>
      <c r="E88" s="28"/>
      <c r="F88" s="28"/>
      <c r="G88" s="28"/>
      <c r="H88" s="28"/>
      <c r="I88" s="28"/>
    </row>
    <row r="89" spans="3:9" ht="24.75" customHeight="1">
      <c r="C89" s="28"/>
      <c r="D89" s="28"/>
      <c r="E89" s="28"/>
      <c r="F89" s="28"/>
      <c r="G89" s="28"/>
      <c r="H89" s="28"/>
      <c r="I89" s="28"/>
    </row>
    <row r="90" spans="3:9" ht="24.75" customHeight="1">
      <c r="C90" s="28"/>
      <c r="D90" s="28"/>
      <c r="E90" s="28"/>
      <c r="F90" s="28"/>
      <c r="G90" s="28"/>
      <c r="H90" s="28"/>
      <c r="I90" s="28"/>
    </row>
    <row r="91" spans="3:9" ht="24.75" customHeight="1">
      <c r="C91" s="28"/>
      <c r="D91" s="28"/>
      <c r="E91" s="28"/>
      <c r="F91" s="28"/>
      <c r="G91" s="28"/>
      <c r="H91" s="28"/>
      <c r="I91" s="28"/>
    </row>
    <row r="92" spans="3:9" ht="24.75" customHeight="1">
      <c r="C92" s="28"/>
      <c r="D92" s="28"/>
      <c r="E92" s="28"/>
      <c r="F92" s="28"/>
      <c r="G92" s="28"/>
      <c r="H92" s="28"/>
      <c r="I92" s="28"/>
    </row>
    <row r="93" spans="3:9" ht="24.75" customHeight="1">
      <c r="C93" s="28"/>
      <c r="D93" s="28"/>
      <c r="E93" s="28"/>
      <c r="F93" s="28"/>
      <c r="G93" s="28"/>
      <c r="H93" s="28"/>
      <c r="I93" s="28"/>
    </row>
    <row r="94" spans="3:9" ht="24.75" customHeight="1">
      <c r="C94" s="28"/>
      <c r="D94" s="28"/>
      <c r="E94" s="28"/>
      <c r="F94" s="28"/>
      <c r="G94" s="28"/>
      <c r="H94" s="28"/>
      <c r="I94" s="28"/>
    </row>
    <row r="95" spans="3:9" ht="24.75" customHeight="1">
      <c r="C95" s="28"/>
      <c r="D95" s="28"/>
      <c r="E95" s="28"/>
      <c r="F95" s="28"/>
      <c r="G95" s="28"/>
      <c r="H95" s="28"/>
      <c r="I95" s="28"/>
    </row>
    <row r="96" spans="3:9" ht="24.75" customHeight="1">
      <c r="C96" s="28"/>
      <c r="D96" s="28"/>
      <c r="E96" s="28"/>
      <c r="F96" s="28"/>
      <c r="G96" s="28"/>
      <c r="H96" s="28"/>
      <c r="I96" s="28"/>
    </row>
    <row r="97" spans="3:9" ht="24.75" customHeight="1">
      <c r="C97" s="28"/>
      <c r="D97" s="28"/>
      <c r="E97" s="28"/>
      <c r="F97" s="28"/>
      <c r="G97" s="28"/>
      <c r="H97" s="28"/>
      <c r="I97" s="28"/>
    </row>
    <row r="98" spans="3:9" ht="24.75" customHeight="1">
      <c r="C98" s="28"/>
      <c r="D98" s="28"/>
      <c r="E98" s="28"/>
      <c r="F98" s="28"/>
      <c r="G98" s="28"/>
      <c r="H98" s="28"/>
      <c r="I98" s="28"/>
    </row>
    <row r="99" spans="3:9" ht="24.75" customHeight="1">
      <c r="C99" s="28"/>
      <c r="D99" s="28"/>
      <c r="E99" s="28"/>
      <c r="F99" s="28"/>
      <c r="G99" s="28"/>
      <c r="H99" s="28"/>
      <c r="I99" s="28"/>
    </row>
    <row r="100" spans="3:9" ht="24.75" customHeight="1">
      <c r="C100" s="28"/>
      <c r="D100" s="28"/>
      <c r="E100" s="28"/>
      <c r="F100" s="28"/>
      <c r="G100" s="28"/>
      <c r="H100" s="28"/>
      <c r="I100" s="28"/>
    </row>
    <row r="101" spans="3:9" ht="24.75" customHeight="1">
      <c r="C101" s="28"/>
      <c r="D101" s="28"/>
      <c r="E101" s="28"/>
      <c r="F101" s="28"/>
      <c r="G101" s="28"/>
      <c r="H101" s="28"/>
      <c r="I101" s="28"/>
    </row>
    <row r="102" spans="3:9" ht="24.75" customHeight="1">
      <c r="C102" s="28"/>
      <c r="D102" s="28"/>
      <c r="E102" s="28"/>
      <c r="F102" s="28"/>
      <c r="G102" s="28"/>
      <c r="H102" s="28"/>
      <c r="I102" s="28"/>
    </row>
    <row r="103" spans="3:9" ht="24.75" customHeight="1">
      <c r="C103" s="28"/>
      <c r="D103" s="28"/>
      <c r="E103" s="28"/>
      <c r="F103" s="28"/>
      <c r="G103" s="28"/>
      <c r="H103" s="28"/>
      <c r="I103" s="28"/>
    </row>
    <row r="104" spans="3:9" ht="24.75" customHeight="1">
      <c r="C104" s="28"/>
      <c r="D104" s="28"/>
      <c r="E104" s="28"/>
      <c r="F104" s="28"/>
      <c r="G104" s="28"/>
      <c r="H104" s="28"/>
      <c r="I104" s="28"/>
    </row>
    <row r="105" spans="3:9" ht="24.75" customHeight="1">
      <c r="C105" s="28"/>
      <c r="D105" s="28"/>
      <c r="E105" s="28"/>
      <c r="F105" s="28"/>
      <c r="G105" s="28"/>
      <c r="H105" s="28"/>
      <c r="I105" s="28"/>
    </row>
    <row r="106" spans="3:9" ht="24.75" customHeight="1">
      <c r="C106" s="28"/>
      <c r="D106" s="28"/>
      <c r="E106" s="28"/>
      <c r="F106" s="28"/>
      <c r="G106" s="28"/>
      <c r="H106" s="28"/>
      <c r="I106" s="28"/>
    </row>
    <row r="107" spans="3:9" ht="24.75" customHeight="1">
      <c r="C107" s="28"/>
      <c r="D107" s="28"/>
      <c r="E107" s="28"/>
      <c r="F107" s="28"/>
      <c r="G107" s="28"/>
      <c r="H107" s="28"/>
      <c r="I107" s="28"/>
    </row>
    <row r="108" spans="3:9" ht="24.75" customHeight="1">
      <c r="C108" s="28"/>
      <c r="D108" s="28"/>
      <c r="E108" s="28"/>
      <c r="F108" s="28"/>
      <c r="G108" s="28"/>
      <c r="H108" s="28"/>
      <c r="I108" s="28"/>
    </row>
    <row r="109" spans="3:9" ht="24.75" customHeight="1">
      <c r="C109" s="28"/>
      <c r="D109" s="28"/>
      <c r="E109" s="28"/>
      <c r="F109" s="28"/>
      <c r="G109" s="28"/>
      <c r="H109" s="28"/>
      <c r="I109" s="28"/>
    </row>
    <row r="110" spans="3:9" ht="24.75" customHeight="1">
      <c r="C110" s="28"/>
      <c r="D110" s="28"/>
      <c r="E110" s="28"/>
      <c r="F110" s="28"/>
      <c r="G110" s="28"/>
      <c r="H110" s="28"/>
      <c r="I110" s="28"/>
    </row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</sheetData>
  <sheetProtection/>
  <mergeCells count="10">
    <mergeCell ref="B11:E11"/>
    <mergeCell ref="A6:I6"/>
    <mergeCell ref="A7:I7"/>
    <mergeCell ref="A15:A16"/>
    <mergeCell ref="B15:B16"/>
    <mergeCell ref="C15:G15"/>
    <mergeCell ref="H15:H16"/>
    <mergeCell ref="I15:I16"/>
    <mergeCell ref="B10:C10"/>
    <mergeCell ref="B12:C12"/>
  </mergeCells>
  <hyperlinks>
    <hyperlink ref="I2" r:id="rId1" display="jl:30820085.0"/>
  </hyperlinks>
  <printOptions/>
  <pageMargins left="0.31496062992125984" right="0.31496062992125984" top="0.35433070866141736" bottom="0.35433070866141736" header="0.31496062992125984" footer="0.31496062992125984"/>
  <pageSetup fitToHeight="4" orientation="landscape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67">
      <selection activeCell="E79" sqref="E79:E80"/>
    </sheetView>
  </sheetViews>
  <sheetFormatPr defaultColWidth="9.140625" defaultRowHeight="15"/>
  <cols>
    <col min="1" max="1" width="11.28125" style="0" customWidth="1"/>
    <col min="2" max="2" width="11.140625" style="0" customWidth="1"/>
    <col min="3" max="3" width="35.00390625" style="0" customWidth="1"/>
    <col min="4" max="4" width="14.00390625" style="0" customWidth="1"/>
    <col min="5" max="5" width="17.421875" style="0" customWidth="1"/>
    <col min="6" max="6" width="15.421875" style="0" customWidth="1"/>
    <col min="7" max="7" width="1.421875" style="0" customWidth="1"/>
  </cols>
  <sheetData>
    <row r="2" spans="4:7" ht="34.5" customHeight="1">
      <c r="D2" s="206" t="s">
        <v>276</v>
      </c>
      <c r="E2" s="206"/>
      <c r="F2" s="206"/>
      <c r="G2" s="206"/>
    </row>
    <row r="3" spans="2:7" ht="15" customHeight="1">
      <c r="B3" s="73" t="s">
        <v>206</v>
      </c>
      <c r="C3" s="72"/>
      <c r="D3" s="71"/>
      <c r="E3" s="104"/>
      <c r="F3" s="149"/>
      <c r="G3" s="149"/>
    </row>
    <row r="4" spans="2:7" ht="15" customHeight="1">
      <c r="B4" s="73" t="s">
        <v>277</v>
      </c>
      <c r="C4" s="72"/>
      <c r="D4" s="71"/>
      <c r="E4" s="104"/>
      <c r="F4" s="149"/>
      <c r="G4" s="149"/>
    </row>
    <row r="5" spans="2:7" ht="15">
      <c r="B5" s="70"/>
      <c r="C5" s="69"/>
      <c r="D5" s="68"/>
      <c r="E5" s="105"/>
      <c r="F5" s="149"/>
      <c r="G5" s="149"/>
    </row>
    <row r="6" spans="1:7" ht="24.75" customHeight="1">
      <c r="A6" s="203" t="s">
        <v>62</v>
      </c>
      <c r="B6" s="203"/>
      <c r="C6" s="180" t="s">
        <v>63</v>
      </c>
      <c r="D6" s="180"/>
      <c r="E6" s="180"/>
      <c r="F6" s="149"/>
      <c r="G6" s="149"/>
    </row>
    <row r="7" spans="1:5" ht="32.25" customHeight="1">
      <c r="A7" s="203" t="s">
        <v>64</v>
      </c>
      <c r="B7" s="203"/>
      <c r="C7" s="176" t="s">
        <v>224</v>
      </c>
      <c r="D7" s="176"/>
      <c r="E7" s="176"/>
    </row>
    <row r="8" spans="1:5" ht="34.5" customHeight="1">
      <c r="A8" s="203" t="s">
        <v>65</v>
      </c>
      <c r="B8" s="203"/>
      <c r="C8" s="43" t="s">
        <v>66</v>
      </c>
      <c r="D8" s="43"/>
      <c r="E8" s="106"/>
    </row>
    <row r="9" spans="1:5" ht="33.75" customHeight="1">
      <c r="A9" s="203" t="s">
        <v>67</v>
      </c>
      <c r="B9" s="203"/>
      <c r="C9" s="23" t="s">
        <v>210</v>
      </c>
      <c r="D9" s="23"/>
      <c r="E9" s="107"/>
    </row>
    <row r="10" spans="2:5" ht="15">
      <c r="B10" s="8"/>
      <c r="C10" s="23"/>
      <c r="D10" s="23"/>
      <c r="E10" s="24" t="s">
        <v>229</v>
      </c>
    </row>
    <row r="11" spans="1:6" ht="24">
      <c r="A11" s="192" t="s">
        <v>70</v>
      </c>
      <c r="B11" s="192"/>
      <c r="C11" s="192"/>
      <c r="D11" s="135" t="s">
        <v>235</v>
      </c>
      <c r="E11" s="135" t="s">
        <v>71</v>
      </c>
      <c r="F11" s="135" t="s">
        <v>72</v>
      </c>
    </row>
    <row r="12" spans="1:6" ht="15">
      <c r="A12" s="193">
        <v>1</v>
      </c>
      <c r="B12" s="193"/>
      <c r="C12" s="193"/>
      <c r="D12" s="136">
        <v>2</v>
      </c>
      <c r="E12" s="136">
        <v>3</v>
      </c>
      <c r="F12" s="136">
        <v>4</v>
      </c>
    </row>
    <row r="13" spans="1:6" ht="15">
      <c r="A13" s="194" t="s">
        <v>115</v>
      </c>
      <c r="B13" s="194"/>
      <c r="C13" s="194"/>
      <c r="D13" s="194"/>
      <c r="E13" s="194"/>
      <c r="F13" s="194"/>
    </row>
    <row r="14" spans="1:6" ht="15">
      <c r="A14" s="195" t="s">
        <v>116</v>
      </c>
      <c r="B14" s="195"/>
      <c r="C14" s="195"/>
      <c r="D14" s="137">
        <v>10</v>
      </c>
      <c r="E14" s="150">
        <v>780212614.45</v>
      </c>
      <c r="F14" s="167">
        <v>533066</v>
      </c>
    </row>
    <row r="15" spans="1:6" ht="15">
      <c r="A15" s="196" t="s">
        <v>94</v>
      </c>
      <c r="B15" s="196"/>
      <c r="C15" s="196"/>
      <c r="D15" s="196"/>
      <c r="E15" s="152"/>
      <c r="F15" s="168"/>
    </row>
    <row r="16" spans="1:6" ht="15">
      <c r="A16" s="197" t="s">
        <v>236</v>
      </c>
      <c r="B16" s="197"/>
      <c r="C16" s="197"/>
      <c r="D16" s="137">
        <v>11</v>
      </c>
      <c r="E16" s="153">
        <v>777565170.05</v>
      </c>
      <c r="F16" s="169">
        <v>524086</v>
      </c>
    </row>
    <row r="17" spans="1:6" ht="15">
      <c r="A17" s="197" t="s">
        <v>237</v>
      </c>
      <c r="B17" s="197"/>
      <c r="C17" s="197"/>
      <c r="D17" s="137">
        <v>12</v>
      </c>
      <c r="E17" s="154">
        <v>0</v>
      </c>
      <c r="F17" s="169">
        <v>0</v>
      </c>
    </row>
    <row r="18" spans="1:6" ht="15">
      <c r="A18" s="197" t="s">
        <v>238</v>
      </c>
      <c r="B18" s="197"/>
      <c r="C18" s="197"/>
      <c r="D18" s="137">
        <v>13</v>
      </c>
      <c r="E18" s="154">
        <v>0</v>
      </c>
      <c r="F18" s="169">
        <v>0</v>
      </c>
    </row>
    <row r="19" spans="1:6" ht="15">
      <c r="A19" s="197" t="s">
        <v>239</v>
      </c>
      <c r="B19" s="197"/>
      <c r="C19" s="197"/>
      <c r="D19" s="137">
        <v>14</v>
      </c>
      <c r="E19" s="154">
        <v>0</v>
      </c>
      <c r="F19" s="169">
        <v>32</v>
      </c>
    </row>
    <row r="20" spans="1:6" ht="15">
      <c r="A20" s="197" t="s">
        <v>240</v>
      </c>
      <c r="B20" s="197"/>
      <c r="C20" s="197"/>
      <c r="D20" s="137">
        <v>15</v>
      </c>
      <c r="E20" s="154">
        <v>0</v>
      </c>
      <c r="F20" s="169">
        <v>0</v>
      </c>
    </row>
    <row r="21" spans="1:6" ht="15">
      <c r="A21" s="197" t="s">
        <v>241</v>
      </c>
      <c r="B21" s="197"/>
      <c r="C21" s="197"/>
      <c r="D21" s="137">
        <v>16</v>
      </c>
      <c r="E21" s="153">
        <v>2647444.4</v>
      </c>
      <c r="F21" s="169">
        <v>8948</v>
      </c>
    </row>
    <row r="22" spans="1:6" ht="15">
      <c r="A22" s="197" t="s">
        <v>123</v>
      </c>
      <c r="B22" s="197"/>
      <c r="C22" s="197"/>
      <c r="D22" s="138"/>
      <c r="E22" s="155">
        <v>657677319.62</v>
      </c>
      <c r="F22" s="170">
        <v>414166</v>
      </c>
    </row>
    <row r="23" spans="1:6" ht="15">
      <c r="A23" s="196" t="s">
        <v>94</v>
      </c>
      <c r="B23" s="196"/>
      <c r="C23" s="196"/>
      <c r="D23" s="139"/>
      <c r="E23" s="157"/>
      <c r="F23" s="171"/>
    </row>
    <row r="24" spans="1:6" ht="15">
      <c r="A24" s="197" t="s">
        <v>242</v>
      </c>
      <c r="B24" s="197"/>
      <c r="C24" s="197"/>
      <c r="D24" s="140">
        <v>21</v>
      </c>
      <c r="E24" s="153">
        <v>242378354.83</v>
      </c>
      <c r="F24" s="169">
        <v>141671</v>
      </c>
    </row>
    <row r="25" spans="1:6" ht="15">
      <c r="A25" s="197" t="s">
        <v>243</v>
      </c>
      <c r="B25" s="197"/>
      <c r="C25" s="197"/>
      <c r="D25" s="140">
        <v>22</v>
      </c>
      <c r="E25" s="153">
        <v>35657528.8</v>
      </c>
      <c r="F25" s="169">
        <v>44196</v>
      </c>
    </row>
    <row r="26" spans="1:6" ht="15">
      <c r="A26" s="197" t="s">
        <v>244</v>
      </c>
      <c r="B26" s="197"/>
      <c r="C26" s="197"/>
      <c r="D26" s="140">
        <v>23</v>
      </c>
      <c r="E26" s="158">
        <v>856770</v>
      </c>
      <c r="F26" s="169">
        <v>92124</v>
      </c>
    </row>
    <row r="27" spans="1:6" ht="15">
      <c r="A27" s="197" t="s">
        <v>245</v>
      </c>
      <c r="B27" s="197"/>
      <c r="C27" s="197"/>
      <c r="D27" s="141">
        <v>24</v>
      </c>
      <c r="E27" s="154">
        <v>0</v>
      </c>
      <c r="F27" s="169">
        <v>0</v>
      </c>
    </row>
    <row r="28" spans="1:6" ht="15">
      <c r="A28" s="197" t="s">
        <v>246</v>
      </c>
      <c r="B28" s="197"/>
      <c r="C28" s="197"/>
      <c r="D28" s="140">
        <v>25</v>
      </c>
      <c r="E28" s="154">
        <v>0</v>
      </c>
      <c r="F28" s="169">
        <v>220</v>
      </c>
    </row>
    <row r="29" spans="1:6" ht="15">
      <c r="A29" s="197" t="s">
        <v>247</v>
      </c>
      <c r="B29" s="197"/>
      <c r="C29" s="197"/>
      <c r="D29" s="142">
        <v>26</v>
      </c>
      <c r="E29" s="159">
        <v>291039212.6</v>
      </c>
      <c r="F29" s="172">
        <v>101087</v>
      </c>
    </row>
    <row r="30" spans="1:6" ht="15">
      <c r="A30" s="197" t="s">
        <v>248</v>
      </c>
      <c r="B30" s="197"/>
      <c r="C30" s="197"/>
      <c r="D30" s="142">
        <v>27</v>
      </c>
      <c r="E30" s="159">
        <v>87745453.39</v>
      </c>
      <c r="F30" s="172">
        <v>34868</v>
      </c>
    </row>
    <row r="31" spans="1:6" ht="36" customHeight="1">
      <c r="A31" s="198" t="s">
        <v>131</v>
      </c>
      <c r="B31" s="198"/>
      <c r="C31" s="198"/>
      <c r="D31" s="143">
        <v>30</v>
      </c>
      <c r="E31" s="155">
        <v>122535294.83</v>
      </c>
      <c r="F31" s="170">
        <v>118900</v>
      </c>
    </row>
    <row r="32" spans="1:6" ht="15">
      <c r="A32" s="194" t="s">
        <v>132</v>
      </c>
      <c r="B32" s="194"/>
      <c r="C32" s="194"/>
      <c r="D32" s="194"/>
      <c r="E32" s="194"/>
      <c r="F32" s="194"/>
    </row>
    <row r="33" spans="1:6" ht="15">
      <c r="A33" s="195" t="s">
        <v>133</v>
      </c>
      <c r="B33" s="195"/>
      <c r="C33" s="195"/>
      <c r="D33" s="144">
        <v>40</v>
      </c>
      <c r="E33" s="151">
        <v>0</v>
      </c>
      <c r="F33" s="167">
        <v>1223</v>
      </c>
    </row>
    <row r="34" spans="1:6" ht="15">
      <c r="A34" s="196" t="s">
        <v>94</v>
      </c>
      <c r="B34" s="196"/>
      <c r="C34" s="196"/>
      <c r="D34" s="139"/>
      <c r="E34" s="157"/>
      <c r="F34" s="171"/>
    </row>
    <row r="35" spans="1:6" ht="20.25" customHeight="1">
      <c r="A35" s="197" t="s">
        <v>249</v>
      </c>
      <c r="B35" s="197"/>
      <c r="C35" s="197"/>
      <c r="D35" s="141">
        <v>41</v>
      </c>
      <c r="E35" s="154">
        <v>0</v>
      </c>
      <c r="F35" s="169">
        <v>1223</v>
      </c>
    </row>
    <row r="36" spans="1:6" ht="18.75" customHeight="1">
      <c r="A36" s="197" t="s">
        <v>250</v>
      </c>
      <c r="B36" s="197"/>
      <c r="C36" s="197"/>
      <c r="D36" s="141">
        <v>42</v>
      </c>
      <c r="E36" s="160">
        <v>0</v>
      </c>
      <c r="F36" s="172">
        <v>0</v>
      </c>
    </row>
    <row r="37" spans="1:6" ht="20.25" customHeight="1">
      <c r="A37" s="197" t="s">
        <v>251</v>
      </c>
      <c r="B37" s="197"/>
      <c r="C37" s="197"/>
      <c r="D37" s="142">
        <v>43</v>
      </c>
      <c r="E37" s="160">
        <v>0</v>
      </c>
      <c r="F37" s="172">
        <v>0</v>
      </c>
    </row>
    <row r="38" spans="1:6" ht="47.25" customHeight="1">
      <c r="A38" s="198" t="s">
        <v>252</v>
      </c>
      <c r="B38" s="198"/>
      <c r="C38" s="198"/>
      <c r="D38" s="140">
        <v>44</v>
      </c>
      <c r="E38" s="154">
        <v>0</v>
      </c>
      <c r="F38" s="169">
        <v>0</v>
      </c>
    </row>
    <row r="39" spans="1:6" ht="29.25" customHeight="1">
      <c r="A39" s="198" t="s">
        <v>253</v>
      </c>
      <c r="B39" s="198"/>
      <c r="C39" s="198"/>
      <c r="D39" s="142">
        <v>45</v>
      </c>
      <c r="E39" s="160">
        <v>0</v>
      </c>
      <c r="F39" s="172">
        <v>0</v>
      </c>
    </row>
    <row r="40" spans="1:6" ht="27.75" customHeight="1">
      <c r="A40" s="199" t="s">
        <v>254</v>
      </c>
      <c r="B40" s="199"/>
      <c r="C40" s="199"/>
      <c r="D40" s="142">
        <v>46</v>
      </c>
      <c r="E40" s="161" t="s">
        <v>255</v>
      </c>
      <c r="F40" s="172" t="s">
        <v>255</v>
      </c>
    </row>
    <row r="41" spans="1:6" ht="30.75" customHeight="1">
      <c r="A41" s="199" t="s">
        <v>256</v>
      </c>
      <c r="B41" s="199"/>
      <c r="C41" s="199"/>
      <c r="D41" s="142">
        <v>47</v>
      </c>
      <c r="E41" s="161" t="s">
        <v>255</v>
      </c>
      <c r="F41" s="172" t="s">
        <v>255</v>
      </c>
    </row>
    <row r="42" spans="1:6" ht="35.25" customHeight="1">
      <c r="A42" s="199" t="s">
        <v>257</v>
      </c>
      <c r="B42" s="199"/>
      <c r="C42" s="199"/>
      <c r="D42" s="142">
        <v>48</v>
      </c>
      <c r="E42" s="161" t="s">
        <v>255</v>
      </c>
      <c r="F42" s="172" t="s">
        <v>255</v>
      </c>
    </row>
    <row r="43" spans="1:6" ht="15">
      <c r="A43" s="199" t="s">
        <v>258</v>
      </c>
      <c r="B43" s="199"/>
      <c r="C43" s="199"/>
      <c r="D43" s="142">
        <v>49</v>
      </c>
      <c r="E43" s="161" t="s">
        <v>255</v>
      </c>
      <c r="F43" s="172" t="s">
        <v>255</v>
      </c>
    </row>
    <row r="44" spans="1:6" ht="15">
      <c r="A44" s="198" t="s">
        <v>240</v>
      </c>
      <c r="B44" s="198"/>
      <c r="C44" s="198"/>
      <c r="D44" s="142">
        <v>50</v>
      </c>
      <c r="E44" s="160">
        <v>0</v>
      </c>
      <c r="F44" s="172">
        <v>0</v>
      </c>
    </row>
    <row r="45" spans="1:6" ht="15">
      <c r="A45" s="197" t="s">
        <v>241</v>
      </c>
      <c r="B45" s="197"/>
      <c r="C45" s="197"/>
      <c r="D45" s="142">
        <v>51</v>
      </c>
      <c r="E45" s="160">
        <v>0</v>
      </c>
      <c r="F45" s="172">
        <v>0</v>
      </c>
    </row>
    <row r="46" spans="1:6" ht="15">
      <c r="A46" s="197" t="s">
        <v>143</v>
      </c>
      <c r="B46" s="197"/>
      <c r="C46" s="197"/>
      <c r="D46" s="143">
        <v>60</v>
      </c>
      <c r="E46" s="156">
        <v>0</v>
      </c>
      <c r="F46" s="170">
        <v>15182</v>
      </c>
    </row>
    <row r="47" spans="1:6" ht="15">
      <c r="A47" s="196" t="s">
        <v>94</v>
      </c>
      <c r="B47" s="196"/>
      <c r="C47" s="196"/>
      <c r="D47" s="139"/>
      <c r="E47" s="162">
        <v>0</v>
      </c>
      <c r="F47" s="171">
        <v>0</v>
      </c>
    </row>
    <row r="48" spans="1:6" ht="15">
      <c r="A48" s="197" t="s">
        <v>259</v>
      </c>
      <c r="B48" s="197"/>
      <c r="C48" s="197"/>
      <c r="D48" s="142">
        <v>61</v>
      </c>
      <c r="E48" s="160">
        <v>0</v>
      </c>
      <c r="F48" s="172">
        <v>15182</v>
      </c>
    </row>
    <row r="49" spans="1:6" ht="15">
      <c r="A49" s="197" t="s">
        <v>260</v>
      </c>
      <c r="B49" s="197"/>
      <c r="C49" s="197"/>
      <c r="D49" s="142">
        <v>62</v>
      </c>
      <c r="E49" s="160">
        <v>0</v>
      </c>
      <c r="F49" s="172">
        <v>0</v>
      </c>
    </row>
    <row r="50" spans="1:6" ht="15">
      <c r="A50" s="200" t="s">
        <v>261</v>
      </c>
      <c r="B50" s="200"/>
      <c r="C50" s="200"/>
      <c r="D50" s="140">
        <v>63</v>
      </c>
      <c r="E50" s="163" t="s">
        <v>255</v>
      </c>
      <c r="F50" s="169" t="s">
        <v>255</v>
      </c>
    </row>
    <row r="51" spans="1:6" ht="15">
      <c r="A51" s="204" t="s">
        <v>262</v>
      </c>
      <c r="B51" s="204"/>
      <c r="C51" s="204"/>
      <c r="D51" s="140">
        <v>64</v>
      </c>
      <c r="E51" s="163" t="s">
        <v>255</v>
      </c>
      <c r="F51" s="169" t="s">
        <v>255</v>
      </c>
    </row>
    <row r="52" spans="1:6" ht="15">
      <c r="A52" s="200" t="s">
        <v>263</v>
      </c>
      <c r="B52" s="200"/>
      <c r="C52" s="200"/>
      <c r="D52" s="140">
        <v>65</v>
      </c>
      <c r="E52" s="163" t="s">
        <v>255</v>
      </c>
      <c r="F52" s="169" t="s">
        <v>255</v>
      </c>
    </row>
    <row r="53" spans="1:6" ht="15">
      <c r="A53" s="200" t="s">
        <v>264</v>
      </c>
      <c r="B53" s="200"/>
      <c r="C53" s="200"/>
      <c r="D53" s="140">
        <v>66</v>
      </c>
      <c r="E53" s="163" t="s">
        <v>255</v>
      </c>
      <c r="F53" s="169" t="s">
        <v>255</v>
      </c>
    </row>
    <row r="54" spans="1:6" ht="15">
      <c r="A54" s="200" t="s">
        <v>265</v>
      </c>
      <c r="B54" s="200"/>
      <c r="C54" s="200"/>
      <c r="D54" s="140">
        <v>67</v>
      </c>
      <c r="E54" s="163" t="s">
        <v>255</v>
      </c>
      <c r="F54" s="169" t="s">
        <v>255</v>
      </c>
    </row>
    <row r="55" spans="1:6" ht="15">
      <c r="A55" s="200" t="s">
        <v>266</v>
      </c>
      <c r="B55" s="200"/>
      <c r="C55" s="200"/>
      <c r="D55" s="140">
        <v>68</v>
      </c>
      <c r="E55" s="154">
        <v>0</v>
      </c>
      <c r="F55" s="169">
        <v>0</v>
      </c>
    </row>
    <row r="56" spans="1:6" ht="15">
      <c r="A56" s="197" t="s">
        <v>257</v>
      </c>
      <c r="B56" s="197"/>
      <c r="C56" s="197"/>
      <c r="D56" s="140">
        <v>69</v>
      </c>
      <c r="E56" s="154">
        <v>0</v>
      </c>
      <c r="F56" s="169">
        <v>0</v>
      </c>
    </row>
    <row r="57" spans="1:6" ht="15">
      <c r="A57" s="197" t="s">
        <v>267</v>
      </c>
      <c r="B57" s="197"/>
      <c r="C57" s="197"/>
      <c r="D57" s="140">
        <v>70</v>
      </c>
      <c r="E57" s="154">
        <v>0</v>
      </c>
      <c r="F57" s="169">
        <v>0</v>
      </c>
    </row>
    <row r="58" spans="1:6" ht="15">
      <c r="A58" s="198" t="s">
        <v>248</v>
      </c>
      <c r="B58" s="198"/>
      <c r="C58" s="198"/>
      <c r="D58" s="140">
        <v>71</v>
      </c>
      <c r="E58" s="154">
        <v>0</v>
      </c>
      <c r="F58" s="169">
        <v>0</v>
      </c>
    </row>
    <row r="59" spans="1:6" ht="29.25" customHeight="1">
      <c r="A59" s="205" t="s">
        <v>153</v>
      </c>
      <c r="B59" s="205"/>
      <c r="C59" s="205"/>
      <c r="D59" s="143">
        <v>80</v>
      </c>
      <c r="E59" s="156">
        <v>0</v>
      </c>
      <c r="F59" s="170">
        <v>-13959</v>
      </c>
    </row>
    <row r="60" spans="1:6" ht="15">
      <c r="A60" s="145"/>
      <c r="B60" s="145"/>
      <c r="C60" s="145"/>
      <c r="D60" s="145"/>
      <c r="E60" s="145"/>
      <c r="F60" s="146" t="s">
        <v>3</v>
      </c>
    </row>
    <row r="61" spans="1:6" ht="24">
      <c r="A61" s="201" t="s">
        <v>70</v>
      </c>
      <c r="B61" s="201"/>
      <c r="C61" s="201"/>
      <c r="D61" s="135" t="s">
        <v>235</v>
      </c>
      <c r="E61" s="135" t="s">
        <v>71</v>
      </c>
      <c r="F61" s="135" t="s">
        <v>72</v>
      </c>
    </row>
    <row r="62" spans="1:6" ht="15">
      <c r="A62" s="193">
        <v>1</v>
      </c>
      <c r="B62" s="193"/>
      <c r="C62" s="193"/>
      <c r="D62" s="136">
        <v>2</v>
      </c>
      <c r="E62" s="136">
        <v>3</v>
      </c>
      <c r="F62" s="136">
        <v>4</v>
      </c>
    </row>
    <row r="63" spans="1:6" ht="15">
      <c r="A63" s="194" t="s">
        <v>154</v>
      </c>
      <c r="B63" s="194"/>
      <c r="C63" s="194"/>
      <c r="D63" s="194"/>
      <c r="E63" s="194"/>
      <c r="F63" s="194"/>
    </row>
    <row r="64" spans="1:6" ht="15">
      <c r="A64" s="195" t="s">
        <v>155</v>
      </c>
      <c r="B64" s="195"/>
      <c r="C64" s="195"/>
      <c r="D64" s="144">
        <v>90</v>
      </c>
      <c r="E64" s="151">
        <v>0</v>
      </c>
      <c r="F64" s="167">
        <v>0</v>
      </c>
    </row>
    <row r="65" spans="1:6" ht="15">
      <c r="A65" s="196" t="s">
        <v>94</v>
      </c>
      <c r="B65" s="196"/>
      <c r="C65" s="196"/>
      <c r="D65" s="139"/>
      <c r="E65" s="162">
        <v>0</v>
      </c>
      <c r="F65" s="171">
        <v>0</v>
      </c>
    </row>
    <row r="66" spans="1:6" ht="15">
      <c r="A66" s="197" t="s">
        <v>268</v>
      </c>
      <c r="B66" s="197"/>
      <c r="C66" s="197"/>
      <c r="D66" s="140">
        <v>91</v>
      </c>
      <c r="E66" s="154">
        <v>0</v>
      </c>
      <c r="F66" s="169">
        <v>0</v>
      </c>
    </row>
    <row r="67" spans="1:6" ht="15">
      <c r="A67" s="197" t="s">
        <v>269</v>
      </c>
      <c r="B67" s="197"/>
      <c r="C67" s="197"/>
      <c r="D67" s="140">
        <v>92</v>
      </c>
      <c r="E67" s="154">
        <v>0</v>
      </c>
      <c r="F67" s="169">
        <v>0</v>
      </c>
    </row>
    <row r="68" spans="1:6" ht="15">
      <c r="A68" s="197" t="s">
        <v>270</v>
      </c>
      <c r="B68" s="197"/>
      <c r="C68" s="197"/>
      <c r="D68" s="140">
        <v>93</v>
      </c>
      <c r="E68" s="154">
        <v>0</v>
      </c>
      <c r="F68" s="169">
        <v>0</v>
      </c>
    </row>
    <row r="69" spans="1:6" ht="15">
      <c r="A69" s="197" t="s">
        <v>241</v>
      </c>
      <c r="B69" s="197"/>
      <c r="C69" s="197"/>
      <c r="D69" s="141">
        <v>94</v>
      </c>
      <c r="E69" s="154">
        <v>0</v>
      </c>
      <c r="F69" s="169">
        <v>0</v>
      </c>
    </row>
    <row r="70" spans="1:6" ht="15">
      <c r="A70" s="197" t="s">
        <v>158</v>
      </c>
      <c r="B70" s="197"/>
      <c r="C70" s="197"/>
      <c r="D70" s="147">
        <v>100</v>
      </c>
      <c r="E70" s="155">
        <v>856638851.72</v>
      </c>
      <c r="F70" s="170">
        <v>284344</v>
      </c>
    </row>
    <row r="71" spans="1:6" ht="15">
      <c r="A71" s="196" t="s">
        <v>94</v>
      </c>
      <c r="B71" s="196"/>
      <c r="C71" s="196"/>
      <c r="D71" s="139"/>
      <c r="E71" s="162">
        <v>0</v>
      </c>
      <c r="F71" s="171">
        <v>0</v>
      </c>
    </row>
    <row r="72" spans="1:6" ht="15">
      <c r="A72" s="197" t="s">
        <v>271</v>
      </c>
      <c r="B72" s="197"/>
      <c r="C72" s="197"/>
      <c r="D72" s="148">
        <v>101</v>
      </c>
      <c r="E72" s="154">
        <v>0</v>
      </c>
      <c r="F72" s="169">
        <v>0</v>
      </c>
    </row>
    <row r="73" spans="1:6" ht="15">
      <c r="A73" s="202" t="s">
        <v>272</v>
      </c>
      <c r="B73" s="202"/>
      <c r="C73" s="202"/>
      <c r="D73" s="148">
        <v>102</v>
      </c>
      <c r="E73" s="153">
        <v>385129901.72</v>
      </c>
      <c r="F73" s="169">
        <v>284344</v>
      </c>
    </row>
    <row r="74" spans="1:6" ht="15">
      <c r="A74" s="197" t="s">
        <v>273</v>
      </c>
      <c r="B74" s="197"/>
      <c r="C74" s="197"/>
      <c r="D74" s="148">
        <v>103</v>
      </c>
      <c r="E74" s="154">
        <v>0</v>
      </c>
      <c r="F74" s="169">
        <v>0</v>
      </c>
    </row>
    <row r="75" spans="1:6" ht="15">
      <c r="A75" s="197" t="s">
        <v>274</v>
      </c>
      <c r="B75" s="197"/>
      <c r="C75" s="197"/>
      <c r="D75" s="148">
        <v>104</v>
      </c>
      <c r="E75" s="154">
        <v>0</v>
      </c>
      <c r="F75" s="169">
        <v>0</v>
      </c>
    </row>
    <row r="76" spans="1:6" ht="15">
      <c r="A76" s="197" t="s">
        <v>275</v>
      </c>
      <c r="B76" s="197"/>
      <c r="C76" s="197"/>
      <c r="D76" s="148">
        <v>105</v>
      </c>
      <c r="E76" s="153">
        <v>471508950</v>
      </c>
      <c r="F76" s="169">
        <v>0</v>
      </c>
    </row>
    <row r="77" spans="1:6" ht="39" customHeight="1">
      <c r="A77" s="198" t="s">
        <v>163</v>
      </c>
      <c r="B77" s="198"/>
      <c r="C77" s="198"/>
      <c r="D77" s="147">
        <v>110</v>
      </c>
      <c r="E77" s="164">
        <v>-856638851.72</v>
      </c>
      <c r="F77" s="170">
        <v>-284344</v>
      </c>
    </row>
    <row r="78" spans="1:6" ht="15">
      <c r="A78" s="199" t="s">
        <v>164</v>
      </c>
      <c r="B78" s="199"/>
      <c r="C78" s="199"/>
      <c r="D78" s="147">
        <v>120</v>
      </c>
      <c r="E78" s="165" t="s">
        <v>255</v>
      </c>
      <c r="F78" s="170" t="s">
        <v>255</v>
      </c>
    </row>
    <row r="79" spans="1:6" ht="29.25" customHeight="1">
      <c r="A79" s="199" t="s">
        <v>165</v>
      </c>
      <c r="B79" s="199"/>
      <c r="C79" s="199"/>
      <c r="D79" s="147">
        <v>130</v>
      </c>
      <c r="E79" s="166">
        <v>-734103556.89</v>
      </c>
      <c r="F79" s="170">
        <v>-179403</v>
      </c>
    </row>
    <row r="80" spans="1:6" ht="27.75" customHeight="1">
      <c r="A80" s="199" t="s">
        <v>166</v>
      </c>
      <c r="B80" s="199"/>
      <c r="C80" s="199"/>
      <c r="D80" s="147">
        <v>140</v>
      </c>
      <c r="E80" s="155">
        <v>2801575283.12</v>
      </c>
      <c r="F80" s="170">
        <v>6275647</v>
      </c>
    </row>
    <row r="81" spans="1:6" ht="27" customHeight="1">
      <c r="A81" s="205" t="s">
        <v>167</v>
      </c>
      <c r="B81" s="205"/>
      <c r="C81" s="205"/>
      <c r="D81" s="147">
        <v>150</v>
      </c>
      <c r="E81" s="155">
        <v>2067471726.23</v>
      </c>
      <c r="F81" s="170">
        <v>6096244</v>
      </c>
    </row>
    <row r="83" spans="1:3" ht="15">
      <c r="A83" s="27"/>
      <c r="B83" s="27"/>
      <c r="C83" s="27"/>
    </row>
    <row r="84" spans="1:3" ht="15">
      <c r="A84" s="51" t="s">
        <v>219</v>
      </c>
      <c r="B84" s="27"/>
      <c r="C84" s="27"/>
    </row>
    <row r="85" spans="1:3" ht="15">
      <c r="A85" s="27" t="s">
        <v>69</v>
      </c>
      <c r="B85" s="27"/>
      <c r="C85" s="27"/>
    </row>
    <row r="86" spans="1:3" ht="15">
      <c r="A86" s="27"/>
      <c r="B86" s="27"/>
      <c r="C86" s="27"/>
    </row>
    <row r="87" spans="1:3" ht="15">
      <c r="A87" s="51" t="s">
        <v>226</v>
      </c>
      <c r="B87" s="27"/>
      <c r="C87" s="27"/>
    </row>
    <row r="88" spans="1:3" ht="15">
      <c r="A88" s="27" t="s">
        <v>69</v>
      </c>
      <c r="B88" s="27"/>
      <c r="C88" s="27"/>
    </row>
    <row r="89" spans="1:3" ht="15">
      <c r="A89" s="27"/>
      <c r="B89" s="27"/>
      <c r="C89" s="27"/>
    </row>
    <row r="90" spans="1:3" ht="15">
      <c r="A90" s="27" t="s">
        <v>60</v>
      </c>
      <c r="B90" s="27"/>
      <c r="C90" s="27"/>
    </row>
    <row r="91" spans="1:3" ht="15">
      <c r="A91" s="27"/>
      <c r="B91" s="27"/>
      <c r="C91" s="27"/>
    </row>
  </sheetData>
  <sheetProtection/>
  <mergeCells count="77">
    <mergeCell ref="A66:C66"/>
    <mergeCell ref="A67:C67"/>
    <mergeCell ref="A68:C68"/>
    <mergeCell ref="A59:C59"/>
    <mergeCell ref="A81:C81"/>
    <mergeCell ref="D2:G2"/>
    <mergeCell ref="C6:E6"/>
    <mergeCell ref="C7:E7"/>
    <mergeCell ref="A6:B6"/>
    <mergeCell ref="A74:C74"/>
    <mergeCell ref="A75:C75"/>
    <mergeCell ref="A76:C76"/>
    <mergeCell ref="A77:C77"/>
    <mergeCell ref="A69:C69"/>
    <mergeCell ref="A7:B7"/>
    <mergeCell ref="A8:B8"/>
    <mergeCell ref="A9:B9"/>
    <mergeCell ref="A50:C50"/>
    <mergeCell ref="A51:C51"/>
    <mergeCell ref="A52:C52"/>
    <mergeCell ref="A61:C61"/>
    <mergeCell ref="A62:C62"/>
    <mergeCell ref="A63:F63"/>
    <mergeCell ref="A78:C78"/>
    <mergeCell ref="A79:C79"/>
    <mergeCell ref="A80:C80"/>
    <mergeCell ref="A70:C70"/>
    <mergeCell ref="A71:C71"/>
    <mergeCell ref="A72:C72"/>
    <mergeCell ref="A73:C73"/>
    <mergeCell ref="A47:C47"/>
    <mergeCell ref="A48:C48"/>
    <mergeCell ref="A49:C49"/>
    <mergeCell ref="A53:C53"/>
    <mergeCell ref="A54:C54"/>
    <mergeCell ref="A55:C55"/>
    <mergeCell ref="A43:C43"/>
    <mergeCell ref="A44:C44"/>
    <mergeCell ref="A45:C45"/>
    <mergeCell ref="A40:C40"/>
    <mergeCell ref="A64:C64"/>
    <mergeCell ref="A65:C65"/>
    <mergeCell ref="A56:C56"/>
    <mergeCell ref="A57:C57"/>
    <mergeCell ref="A58:C58"/>
    <mergeCell ref="A46:C46"/>
    <mergeCell ref="A29:C29"/>
    <mergeCell ref="A30:C30"/>
    <mergeCell ref="A31:C31"/>
    <mergeCell ref="A32:F32"/>
    <mergeCell ref="A41:C41"/>
    <mergeCell ref="A42:C42"/>
    <mergeCell ref="A37:C37"/>
    <mergeCell ref="A38:C38"/>
    <mergeCell ref="A39:C39"/>
    <mergeCell ref="A26:C26"/>
    <mergeCell ref="A27:C27"/>
    <mergeCell ref="A28:C28"/>
    <mergeCell ref="A33:C33"/>
    <mergeCell ref="A34:C34"/>
    <mergeCell ref="A35:C35"/>
    <mergeCell ref="A36:C36"/>
    <mergeCell ref="A24:C24"/>
    <mergeCell ref="A25:C25"/>
    <mergeCell ref="A16:C16"/>
    <mergeCell ref="A17:C17"/>
    <mergeCell ref="A18:C18"/>
    <mergeCell ref="A19:C19"/>
    <mergeCell ref="A20:C20"/>
    <mergeCell ref="A21:C21"/>
    <mergeCell ref="A22:C22"/>
    <mergeCell ref="A11:C11"/>
    <mergeCell ref="A12:C12"/>
    <mergeCell ref="A13:F13"/>
    <mergeCell ref="A14:C14"/>
    <mergeCell ref="A15:D15"/>
    <mergeCell ref="A23:C23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Оксукпаева</dc:creator>
  <cp:keywords/>
  <dc:description/>
  <cp:lastModifiedBy>Азизов Сейтжан</cp:lastModifiedBy>
  <cp:lastPrinted>2014-04-28T10:15:14Z</cp:lastPrinted>
  <dcterms:created xsi:type="dcterms:W3CDTF">2011-04-19T11:19:42Z</dcterms:created>
  <dcterms:modified xsi:type="dcterms:W3CDTF">2014-04-30T09:32:35Z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