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1 год\Фин отчетность МСФО_Габит\3 кв 2021\Для КАСЕ и НБРК\"/>
    </mc:Choice>
  </mc:AlternateContent>
  <bookViews>
    <workbookView xWindow="0" yWindow="0" windowWidth="28800" windowHeight="12345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#REF!</definedName>
    <definedName name="\m">#REF!</definedName>
    <definedName name="\n">#REF!</definedName>
    <definedName name="\o">#REF!</definedName>
    <definedName name="\r">[1]иркутск!#REF!</definedName>
    <definedName name="__LEV2">#REF!</definedName>
    <definedName name="__LEV3">#REF!</definedName>
    <definedName name="__LEV4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>#REF!</definedName>
    <definedName name="_company_name">[2]Содержание!$D$6</definedName>
    <definedName name="_Key1" localSheetId="2" hidden="1">#REF!</definedName>
    <definedName name="_Key1" localSheetId="3" hidden="1">#REF!</definedName>
    <definedName name="_Key1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localSheetId="2" hidden="1">#REF!</definedName>
    <definedName name="_Parse_In" localSheetId="3" hidden="1">#REF!</definedName>
    <definedName name="_Parse_In" hidden="1">#REF!</definedName>
    <definedName name="_period">[4]Содержание!$D$4</definedName>
    <definedName name="_q_list">#REF!</definedName>
    <definedName name="_ref1">#REF!</definedName>
    <definedName name="_ref2">#REF!</definedName>
    <definedName name="_Sort" localSheetId="2" hidden="1">#REF!</definedName>
    <definedName name="_Sort" localSheetId="3" hidden="1">#REF!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USD1">'[6]ORE AJE'!$D$1</definedName>
    <definedName name="_USD2">'[6]ORE AJE'!$D$2</definedName>
    <definedName name="_y_list">#REF!</definedName>
    <definedName name="_year">[4]Содержание!$D$6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>[9]Pip.Summ.!#REF!</definedName>
    <definedName name="amd1_Pip_Fabric">[9]Pip.Summ.!#REF!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'[11]д.7.001'!#REF!</definedName>
    <definedName name="BalanceSheet_29">#REF!</definedName>
    <definedName name="BalanceSheet_3">#REF!</definedName>
    <definedName name="BANK_CASH">#REF!</definedName>
    <definedName name="BazName">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ption">#REF!</definedName>
    <definedName name="CASHFLOW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co">#REF!</definedName>
    <definedName name="ccp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[14]Info!$G$6</definedName>
    <definedName name="comit_esec">#REF!</definedName>
    <definedName name="ComNumb">#REF!</definedName>
    <definedName name="COMP">#REF!</definedName>
    <definedName name="CompOt">#N/A</definedName>
    <definedName name="CompRas">#N/A</definedName>
    <definedName name="cons_di_amm">#REF!</definedName>
    <definedName name="_xlnm.Criteria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_xlnm.Database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>#REF!</definedName>
    <definedName name="dem_month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">#REF!</definedName>
    <definedName name="EUR_end">'[18]X-rates'!$D$3</definedName>
    <definedName name="euro_month">#REF!</definedName>
    <definedName name="euro_year">#REF!</definedName>
    <definedName name="ew">#N/A</definedName>
    <definedName name="explain">[19]BS!#REF!</definedName>
    <definedName name="fg">#N/A</definedName>
    <definedName name="Fine_Codes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Cell">#REF!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shelp">#REF!</definedName>
    <definedName name="INVESTMENTS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>#REF!</definedName>
    <definedName name="KZT_beg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>#REF!</definedName>
    <definedName name="LOANS_ADVANCES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s">#REF!</definedName>
    <definedName name="mes_name">[17]form!$Q$8</definedName>
    <definedName name="mm">[17]form!$Q$6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>#REF!</definedName>
    <definedName name="po">#REF!</definedName>
    <definedName name="_xlnm.Print_Area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>'[27]Approvvigionamenti (6)'!#REF!</definedName>
    <definedName name="ProcClaraNord_deck">'[27]Approvvigionamenti (6)'!#REF!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_xlnm.Recorder">#REF!</definedName>
    <definedName name="rep_day">#REF!</definedName>
    <definedName name="RepB_Name">#REF!</definedName>
    <definedName name="REPORTER">[33]Лист1!#REF!</definedName>
    <definedName name="RES">#REF!</definedName>
    <definedName name="RESERV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Header">#REF!</definedName>
    <definedName name="rur_month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>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>'[34]X-rates'!#REF!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>[35]Capex!#REF!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6">'[37]Accrued interest - PBC'!#REF!</definedName>
    <definedName name="TextRefCopy177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5">#REF!</definedName>
    <definedName name="TextRefCopy186">#REF!</definedName>
    <definedName name="TextRefCopy186fv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MP_перекрестный">#REF!</definedName>
    <definedName name="Total_Pip_Fabr">#REF!</definedName>
    <definedName name="Total_Pip_Supply">#REF!</definedName>
    <definedName name="tt">#REF!</definedName>
    <definedName name="ttr">#REF!</definedName>
    <definedName name="usd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>'[34]X-rates'!#REF!</definedName>
    <definedName name="Valv_big">#REF!</definedName>
    <definedName name="Valv_small">#REF!</definedName>
    <definedName name="VAT">[35]Capex!#REF!</definedName>
    <definedName name="VIS">#REF!</definedName>
    <definedName name="W">[9]Pip.Summ.!#REF!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heldor">#REF!</definedName>
    <definedName name="zheldorizdat">#REF!</definedName>
    <definedName name="а1">[51]ЯНВАРЬ!#REF!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>[55]ОТиТБ!#REF!</definedName>
    <definedName name="в">#REF!</definedName>
    <definedName name="в23ё">#N/A</definedName>
    <definedName name="В32">#REF!</definedName>
    <definedName name="ВалютаБаланса">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[2]Содержание!$D$5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>#REF!</definedName>
    <definedName name="Добыча">'[61]Добыча нефти4'!$F$11:$Q$12</definedName>
    <definedName name="Доз5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'[11]д.7.001'!#REF!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>#REF!</definedName>
    <definedName name="кплицо">#REF!</definedName>
    <definedName name="кпод">#REF!</definedName>
    <definedName name="кпф">#REF!</definedName>
    <definedName name="кред_Запрос">#REF!</definedName>
    <definedName name="кредиты_Запрос">#REF!</definedName>
    <definedName name="куеп">#N/A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>#REF!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>[56]Пр2!#REF!</definedName>
    <definedName name="ммм">#REF!</definedName>
    <definedName name="МРП">#REF!</definedName>
    <definedName name="мым">#N/A</definedName>
    <definedName name="наташа">#N/A</definedName>
    <definedName name="начало">#REF!</definedName>
    <definedName name="нгекнекн">#REF!,#REF!,#REF!,#REF!</definedName>
    <definedName name="невневнев">#REF!</definedName>
    <definedName name="Неработающие_кредиты">#REF!</definedName>
    <definedName name="нешнлш">#N/A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>#REF!</definedName>
    <definedName name="сяры">#REF!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>#REF!</definedName>
    <definedName name="ф4">#N/A</definedName>
    <definedName name="ф77">#REF!</definedName>
    <definedName name="форма6">#REF!</definedName>
    <definedName name="х00.043">'[70]#'!$B$32</definedName>
    <definedName name="х02.85">'[71]#'!$B$209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'[61]поставка сравн13'!$A$1:$Q$30</definedName>
    <definedName name="ээ">#REF!</definedName>
    <definedName name="юю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F25" i="4"/>
  <c r="F27" i="4" s="1"/>
  <c r="E25" i="4"/>
  <c r="E27" i="4" s="1"/>
  <c r="D25" i="4"/>
  <c r="D27" i="4" s="1"/>
  <c r="C25" i="4"/>
  <c r="C27" i="4" s="1"/>
  <c r="B25" i="4"/>
  <c r="G25" i="4" s="1"/>
  <c r="G24" i="4"/>
  <c r="G23" i="4"/>
  <c r="G22" i="4"/>
  <c r="G20" i="4"/>
  <c r="G19" i="4"/>
  <c r="G27" i="4" s="1"/>
  <c r="C16" i="4"/>
  <c r="G15" i="4"/>
  <c r="G14" i="4"/>
  <c r="D13" i="4"/>
  <c r="D16" i="4" s="1"/>
  <c r="C13" i="4"/>
  <c r="B13" i="4"/>
  <c r="B16" i="4" s="1"/>
  <c r="E11" i="4"/>
  <c r="G11" i="4" s="1"/>
  <c r="G7" i="4"/>
  <c r="D57" i="3"/>
  <c r="D60" i="3" s="1"/>
  <c r="D62" i="3" s="1"/>
  <c r="C57" i="3"/>
  <c r="D48" i="3"/>
  <c r="C48" i="3"/>
  <c r="D38" i="3"/>
  <c r="D41" i="3" s="1"/>
  <c r="D26" i="3"/>
  <c r="D37" i="2"/>
  <c r="E12" i="4"/>
  <c r="G12" i="4" s="1"/>
  <c r="E10" i="4"/>
  <c r="D28" i="2"/>
  <c r="C28" i="2"/>
  <c r="D24" i="2"/>
  <c r="C24" i="2"/>
  <c r="D12" i="2"/>
  <c r="D14" i="2" s="1"/>
  <c r="D29" i="2" s="1"/>
  <c r="D31" i="2" s="1"/>
  <c r="D38" i="2" s="1"/>
  <c r="C12" i="2"/>
  <c r="C14" i="2" s="1"/>
  <c r="D36" i="1"/>
  <c r="C36" i="1"/>
  <c r="D30" i="1"/>
  <c r="D37" i="1" s="1"/>
  <c r="C30" i="1"/>
  <c r="C37" i="1" s="1"/>
  <c r="D20" i="1"/>
  <c r="C20" i="1"/>
  <c r="C29" i="2" l="1"/>
  <c r="G10" i="4"/>
  <c r="E13" i="4"/>
  <c r="E16" i="4" s="1"/>
  <c r="C37" i="2"/>
  <c r="B27" i="4"/>
  <c r="C31" i="2" l="1"/>
  <c r="F8" i="4" l="1"/>
  <c r="C38" i="2"/>
  <c r="G8" i="4" l="1"/>
  <c r="F13" i="4"/>
  <c r="F16" i="4" l="1"/>
  <c r="G13" i="4"/>
  <c r="G16" i="4" s="1"/>
  <c r="C26" i="3" l="1"/>
  <c r="C38" i="3" l="1"/>
  <c r="C41" i="3" l="1"/>
  <c r="C60" i="3" l="1"/>
  <c r="C62" i="3" l="1"/>
</calcChain>
</file>

<file path=xl/sharedStrings.xml><?xml version="1.0" encoding="utf-8"?>
<sst xmlns="http://schemas.openxmlformats.org/spreadsheetml/2006/main" count="183" uniqueCount="128">
  <si>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</si>
  <si>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</si>
  <si>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</si>
  <si>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Активы</t>
  </si>
  <si>
    <t>Денежные средства и их эквиваленты</t>
  </si>
  <si>
    <t>Средства в банках и прочих финансовых организациях</t>
  </si>
  <si>
    <t>Финансовые активы, оцениваемые по справедливой стоимости через прибыль или убыток</t>
  </si>
  <si>
    <t>Торговые ценные бумаги</t>
  </si>
  <si>
    <t>Инвестиционные ценные бумаги</t>
  </si>
  <si>
    <t>Кредиты клиентам</t>
  </si>
  <si>
    <t>Основные средства и активы в форме права пользования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</si>
  <si>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</si>
  <si>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</si>
  <si>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</si>
  <si>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</si>
  <si>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</si>
  <si>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</si>
  <si>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</si>
  <si>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</si>
  <si>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</si>
  <si>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</si>
  <si>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обязательства по корпоративному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</si>
  <si>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</si>
  <si>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</si>
  <si>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</si>
  <si>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</si>
  <si>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</si>
  <si>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</si>
  <si>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</si>
  <si>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</si>
  <si>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</si>
  <si>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</si>
  <si>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</si>
  <si>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</si>
  <si>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</si>
  <si>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</si>
  <si>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</si>
  <si>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</si>
  <si>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</si>
  <si>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</si>
  <si>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</si>
  <si>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</si>
  <si>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</si>
  <si>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</si>
  <si>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</si>
  <si>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</si>
  <si>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Расходы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</si>
  <si>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</si>
  <si>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</si>
  <si>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</si>
  <si>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</si>
  <si>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</si>
  <si>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</si>
  <si>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кредитов и авансов клиентам</t>
  </si>
  <si>
    <t>Проценты, полученные от инвестиционных ценных бумаг</t>
  </si>
  <si>
    <t>Проценты, полученные от дебиторской задолженности по договорам "обратное РЕПО"</t>
  </si>
  <si>
    <t>Проценты, полученные от средств в банках и прочих финансовых организациях</t>
  </si>
  <si>
    <t>Проценты, уплаченные по средствам клиентов</t>
  </si>
  <si>
    <t>Проценты, уплаченные по субординированному долгу</t>
  </si>
  <si>
    <t>Проценты, уплаченные по выпущенным долговым ценным бумагам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</si>
  <si>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</si>
  <si>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</si>
  <si>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Комиссии полученные</t>
  </si>
  <si>
    <t>Комиссии уплаченные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</si>
  <si>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</si>
  <si>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</si>
  <si>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</si>
  <si>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</si>
  <si>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</si>
  <si>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</si>
  <si>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</si>
  <si>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</si>
  <si>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>Поступления от продажи и погашения инвестиционных ценных бумаг</t>
  </si>
  <si>
    <t>Денежные потоки от финансовой деятельности</t>
  </si>
  <si>
    <t>Поступления от выпуска акций</t>
  </si>
  <si>
    <t>Погашение выпущенных долговых ценных бумаг</t>
  </si>
  <si>
    <t>Выкуп выпущенных долговых ценных бумаг</t>
  </si>
  <si>
    <t>Погашение субординированного долга</t>
  </si>
  <si>
    <t>Дивиденды, выплаченные акционерам банка</t>
  </si>
  <si>
    <t>Выплаты по операционной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</si>
  <si>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</si>
  <si>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</si>
  <si>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</si>
  <si>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</si>
  <si>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</si>
  <si>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</si>
  <si>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</si>
  <si>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Чистое изменение справедливой стоимости инвестиционных ценных бумаг, оцениваемых через прочий совокупный доход</t>
  </si>
  <si>
    <t>Амортизация резерва переоценки основных средств</t>
  </si>
  <si>
    <t>Выплата дивидендов</t>
  </si>
  <si>
    <t>Промежуточный сокращенный консолидированный отчет об изменениях в капитале за период, закончившийся 30 сентября 2021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</si>
  <si>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</si>
  <si>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</si>
  <si>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</si>
  <si>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доход по финансовым инструментам, оцениваемым по справедливой стоимости через прибыль или убыток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</si>
  <si>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</si>
  <si>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</si>
  <si>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Чистый доход от участия в государственной программе</t>
  </si>
  <si>
    <t>Прочие операционные доходы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</si>
  <si>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</si>
  <si>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</si>
  <si>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</si>
  <si>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(убыток)/доход за период</t>
  </si>
  <si>
    <t>Итого совокупный доход за период</t>
  </si>
  <si>
    <t>Чистый реализованный доход, полученный по операциям с иностранной валютой</t>
  </si>
  <si>
    <t>Чистый реализованный доход по финансовым инструментам, оцениваемым по справедливой стоимости через прибыль или убыток</t>
  </si>
  <si>
    <t>Чистый реализованный доход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</si>
  <si>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</si>
  <si>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</si>
  <si>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</si>
  <si>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Чистое (расходование)/поступление денежных средств от инвестиционной деятельности</t>
  </si>
  <si>
    <t>Чистое поступление/(расходование) денежных средств от финансовой деятельности</t>
  </si>
  <si>
    <t>Чистое (уменьшение)/увеличение денежных средств и их эквивалентов</t>
  </si>
  <si>
    <t>по состоянию на 30 сентября 2021 года</t>
  </si>
  <si>
    <t>(аудировано)</t>
  </si>
  <si>
    <t xml:space="preserve">Промежуточный сокращенный консолидированный отчет о совокупном доходе за период, </t>
  </si>
  <si>
    <t>закончившийся 30 сентября 2021 года</t>
  </si>
  <si>
    <t xml:space="preserve">Промежуточный сокращенный консолидированный отчет о движении денежных средств за период, </t>
  </si>
  <si>
    <t>Чистое уменьшение/(увеличение) в операционных активах</t>
  </si>
  <si>
    <t>Чистое увеличение/(уменьшение) в операционных обязательствах</t>
  </si>
  <si>
    <t>Денежные средства и их эквиваленты, на начало отчётного периода</t>
  </si>
  <si>
    <t>Денежные средства и их эквиваленты, на конец отчётного периода</t>
  </si>
  <si>
    <t>31 декабря 2020 года (аудировано)</t>
  </si>
  <si>
    <t>Прочий совокупный доход за период</t>
  </si>
  <si>
    <t>30 сентября 2021 года (неаудировано)</t>
  </si>
  <si>
    <t>31 декабря 2019 года (аудировано)</t>
  </si>
  <si>
    <t>30 сентября 2020 года (неаудировано)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</si>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</sst>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)_ ;_ * \(#,##0\)_ ;_ * &quot;-&quot;_)_ ;_ @_ "/>
    <numFmt numFmtId="164" formatCode="_(* #,##0_);_(* \(#,##0\);_(* &quot;-&quot;_);_(@_)"/>
    <numFmt numFmtId="165" formatCode="[$-FC19]dd\ mmmm\ yyyy\ \г/;@"/>
    <numFmt numFmtId="166" formatCode="_-* #,##0.00_р_._-;\-* #,##0.0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-* #,##0.00\ _₽_-;\-* #,##0.00\ _₽_-;_-* &quot;-&quot;??\ _₽_-;_-@_-"/>
    <numFmt numFmtId="170" formatCode="_-* #,##0\ _₽_-;\-* #,##0\ _₽_-;_-* &quot;-&quot;??\ _₽_-;_-@_-"/>
    <numFmt numFmtId="171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" fillId="0" borderId="0"/>
    <xf numFmtId="0" fontId="9" fillId="0" borderId="0"/>
    <xf numFmtId="169" fontId="9" fillId="0" borderId="0" applyFont="0" applyFill="0" applyBorder="0" applyAlignment="0" applyProtection="0"/>
    <xf numFmtId="0" fontId="4" fillId="0" borderId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" fillId="0" borderId="0"/>
    <xf numFmtId="0" fontId="9" fillId="0" borderId="0"/>
    <xf numFmtId="0" fontId="11" fillId="0" borderId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5" fillId="2" borderId="0" xfId="1" applyFont="1" applyFill="1" applyBorder="1" applyAlignment="1">
      <alignment wrapText="1"/>
    </xf>
    <xf numFmtId="165" fontId="6" fillId="2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vertical="top" wrapText="1"/>
    </xf>
    <xf numFmtId="0" fontId="2" fillId="2" borderId="0" xfId="0" applyFont="1" applyFill="1" applyAlignment="1"/>
    <xf numFmtId="0" fontId="8" fillId="2" borderId="0" xfId="1" applyFont="1" applyFill="1" applyBorder="1" applyAlignment="1">
      <alignment vertical="top"/>
    </xf>
    <xf numFmtId="164" fontId="7" fillId="2" borderId="0" xfId="2" applyNumberFormat="1" applyFont="1" applyFill="1" applyBorder="1" applyAlignment="1"/>
    <xf numFmtId="164" fontId="8" fillId="2" borderId="0" xfId="2" applyNumberFormat="1" applyFont="1" applyFill="1" applyBorder="1" applyAlignment="1"/>
    <xf numFmtId="0" fontId="8" fillId="2" borderId="0" xfId="1" applyFont="1" applyFill="1" applyBorder="1" applyAlignment="1">
      <alignment vertical="top" wrapText="1"/>
    </xf>
    <xf numFmtId="164" fontId="8" fillId="2" borderId="0" xfId="2" applyNumberFormat="1" applyFont="1" applyFill="1" applyBorder="1" applyAlignment="1">
      <alignment horizontal="right"/>
    </xf>
    <xf numFmtId="164" fontId="8" fillId="2" borderId="1" xfId="2" applyNumberFormat="1" applyFont="1" applyFill="1" applyBorder="1" applyAlignment="1"/>
    <xf numFmtId="0" fontId="7" fillId="2" borderId="0" xfId="1" applyFont="1" applyFill="1" applyBorder="1" applyAlignment="1">
      <alignment vertical="top"/>
    </xf>
    <xf numFmtId="164" fontId="3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5" fillId="2" borderId="0" xfId="1" applyFont="1" applyFill="1" applyBorder="1" applyAlignment="1">
      <alignment vertical="top" wrapText="1"/>
    </xf>
    <xf numFmtId="164" fontId="3" fillId="2" borderId="0" xfId="0" applyNumberFormat="1" applyFont="1" applyFill="1" applyAlignment="1"/>
    <xf numFmtId="164" fontId="2" fillId="2" borderId="0" xfId="0" applyNumberFormat="1" applyFont="1" applyFill="1" applyAlignment="1"/>
    <xf numFmtId="164" fontId="2" fillId="2" borderId="0" xfId="3" applyNumberFormat="1" applyFont="1" applyFill="1" applyBorder="1" applyAlignment="1"/>
    <xf numFmtId="164" fontId="3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0" fontId="5" fillId="2" borderId="0" xfId="1" applyFont="1" applyFill="1" applyBorder="1" applyAlignment="1">
      <alignment vertical="top"/>
    </xf>
    <xf numFmtId="164" fontId="7" fillId="2" borderId="1" xfId="2" applyNumberFormat="1" applyFont="1" applyFill="1" applyBorder="1" applyAlignment="1"/>
    <xf numFmtId="0" fontId="8" fillId="2" borderId="0" xfId="1" applyFont="1" applyFill="1" applyAlignment="1">
      <alignment vertical="top" wrapText="1"/>
    </xf>
    <xf numFmtId="168" fontId="8" fillId="2" borderId="0" xfId="2" applyNumberFormat="1" applyFont="1" applyFill="1" applyBorder="1" applyAlignment="1">
      <alignment vertical="top"/>
    </xf>
    <xf numFmtId="0" fontId="10" fillId="2" borderId="0" xfId="1" applyFont="1" applyFill="1"/>
    <xf numFmtId="168" fontId="2" fillId="2" borderId="0" xfId="0" applyNumberFormat="1" applyFont="1" applyFill="1"/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justify"/>
    </xf>
    <xf numFmtId="0" fontId="7" fillId="2" borderId="0" xfId="0" applyFont="1" applyFill="1" applyBorder="1" applyAlignment="1"/>
    <xf numFmtId="0" fontId="5" fillId="2" borderId="0" xfId="1" applyFont="1" applyFill="1" applyBorder="1" applyAlignment="1"/>
    <xf numFmtId="164" fontId="7" fillId="2" borderId="0" xfId="4" applyNumberFormat="1" applyFont="1" applyFill="1" applyAlignment="1"/>
    <xf numFmtId="164" fontId="8" fillId="2" borderId="0" xfId="4" applyNumberFormat="1" applyFont="1" applyFill="1" applyAlignment="1"/>
    <xf numFmtId="164" fontId="8" fillId="2" borderId="1" xfId="4" applyNumberFormat="1" applyFont="1" applyFill="1" applyBorder="1" applyAlignment="1"/>
    <xf numFmtId="164" fontId="7" fillId="2" borderId="4" xfId="4" applyNumberFormat="1" applyFont="1" applyFill="1" applyBorder="1" applyAlignment="1">
      <alignment horizontal="center"/>
    </xf>
    <xf numFmtId="164" fontId="8" fillId="2" borderId="0" xfId="4" applyNumberFormat="1" applyFont="1" applyFill="1" applyAlignment="1">
      <alignment horizontal="center"/>
    </xf>
    <xf numFmtId="164" fontId="7" fillId="2" borderId="1" xfId="4" applyNumberFormat="1" applyFont="1" applyFill="1" applyBorder="1" applyAlignment="1"/>
    <xf numFmtId="164" fontId="7" fillId="2" borderId="0" xfId="4" applyNumberFormat="1" applyFont="1" applyFill="1" applyAlignment="1">
      <alignment horizontal="center"/>
    </xf>
    <xf numFmtId="164" fontId="8" fillId="2" borderId="0" xfId="4" applyNumberFormat="1" applyFont="1" applyFill="1" applyAlignment="1">
      <alignment horizontal="right"/>
    </xf>
    <xf numFmtId="164" fontId="12" fillId="2" borderId="0" xfId="5" applyNumberFormat="1" applyFont="1" applyFill="1" applyBorder="1" applyAlignment="1">
      <alignment horizontal="left"/>
    </xf>
    <xf numFmtId="164" fontId="8" fillId="2" borderId="0" xfId="6" applyNumberFormat="1" applyFont="1" applyFill="1" applyBorder="1" applyAlignment="1"/>
    <xf numFmtId="164" fontId="8" fillId="2" borderId="4" xfId="4" applyNumberFormat="1" applyFont="1" applyFill="1" applyBorder="1" applyAlignment="1">
      <alignment horizontal="center"/>
    </xf>
    <xf numFmtId="164" fontId="7" fillId="2" borderId="3" xfId="4" applyNumberFormat="1" applyFont="1" applyFill="1" applyBorder="1" applyAlignment="1"/>
    <xf numFmtId="164" fontId="8" fillId="2" borderId="3" xfId="4" applyNumberFormat="1" applyFont="1" applyFill="1" applyBorder="1" applyAlignment="1"/>
    <xf numFmtId="164" fontId="7" fillId="2" borderId="0" xfId="7" applyNumberFormat="1" applyFont="1" applyFill="1" applyAlignment="1">
      <alignment horizontal="center"/>
    </xf>
    <xf numFmtId="164" fontId="8" fillId="2" borderId="0" xfId="7" applyNumberFormat="1" applyFont="1" applyFill="1" applyAlignment="1">
      <alignment horizontal="center"/>
    </xf>
    <xf numFmtId="164" fontId="7" fillId="2" borderId="2" xfId="1" applyNumberFormat="1" applyFont="1" applyFill="1" applyBorder="1" applyAlignment="1"/>
    <xf numFmtId="164" fontId="8" fillId="2" borderId="2" xfId="1" applyNumberFormat="1" applyFont="1" applyFill="1" applyBorder="1" applyAlignment="1"/>
    <xf numFmtId="168" fontId="7" fillId="2" borderId="0" xfId="1" applyNumberFormat="1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8" applyFont="1" applyFill="1" applyBorder="1" applyAlignment="1">
      <alignment vertical="top"/>
    </xf>
    <xf numFmtId="170" fontId="8" fillId="2" borderId="0" xfId="9" applyNumberFormat="1" applyFont="1" applyFill="1" applyBorder="1" applyAlignment="1">
      <alignment vertical="top"/>
    </xf>
    <xf numFmtId="0" fontId="7" fillId="2" borderId="0" xfId="8" applyFont="1" applyFill="1" applyBorder="1" applyAlignment="1">
      <alignment vertical="top" wrapText="1"/>
    </xf>
    <xf numFmtId="0" fontId="7" fillId="2" borderId="0" xfId="8" applyFont="1" applyFill="1" applyBorder="1" applyAlignment="1">
      <alignment vertical="top"/>
    </xf>
    <xf numFmtId="0" fontId="8" fillId="2" borderId="0" xfId="10" applyFont="1" applyFill="1" applyBorder="1" applyAlignment="1">
      <alignment vertical="top"/>
    </xf>
    <xf numFmtId="0" fontId="5" fillId="2" borderId="0" xfId="8" applyFont="1" applyFill="1" applyBorder="1" applyAlignment="1">
      <alignment horizontal="left" vertical="top"/>
    </xf>
    <xf numFmtId="170" fontId="14" fillId="2" borderId="1" xfId="11" applyNumberFormat="1" applyFont="1" applyFill="1" applyBorder="1" applyAlignment="1">
      <alignment horizontal="right" vertical="center" wrapText="1"/>
    </xf>
    <xf numFmtId="0" fontId="7" fillId="2" borderId="0" xfId="10" applyFont="1" applyFill="1" applyBorder="1" applyAlignment="1">
      <alignment vertical="top" wrapText="1"/>
    </xf>
    <xf numFmtId="0" fontId="8" fillId="2" borderId="0" xfId="10" applyFont="1" applyFill="1" applyBorder="1" applyAlignment="1">
      <alignment vertical="top" wrapText="1"/>
    </xf>
    <xf numFmtId="164" fontId="7" fillId="2" borderId="0" xfId="9" applyNumberFormat="1" applyFont="1" applyFill="1" applyBorder="1" applyAlignment="1"/>
    <xf numFmtId="164" fontId="8" fillId="2" borderId="0" xfId="12" applyNumberFormat="1" applyFont="1" applyFill="1" applyBorder="1" applyAlignment="1"/>
    <xf numFmtId="164" fontId="8" fillId="2" borderId="0" xfId="12" applyNumberFormat="1" applyFont="1" applyFill="1" applyBorder="1" applyAlignment="1">
      <alignment horizontal="center"/>
    </xf>
    <xf numFmtId="0" fontId="8" fillId="2" borderId="0" xfId="8" applyFont="1" applyFill="1" applyBorder="1" applyAlignment="1">
      <alignment vertical="center"/>
    </xf>
    <xf numFmtId="164" fontId="7" fillId="2" borderId="1" xfId="9" applyNumberFormat="1" applyFont="1" applyFill="1" applyBorder="1" applyAlignment="1"/>
    <xf numFmtId="164" fontId="8" fillId="0" borderId="1" xfId="12" applyNumberFormat="1" applyFont="1" applyFill="1" applyBorder="1" applyAlignment="1"/>
    <xf numFmtId="164" fontId="8" fillId="2" borderId="0" xfId="9" applyNumberFormat="1" applyFont="1" applyFill="1" applyBorder="1" applyAlignment="1"/>
    <xf numFmtId="0" fontId="15" fillId="0" borderId="0" xfId="0" applyFont="1"/>
    <xf numFmtId="164" fontId="7" fillId="2" borderId="0" xfId="9" applyNumberFormat="1" applyFont="1" applyFill="1" applyBorder="1" applyAlignment="1">
      <alignment horizontal="center"/>
    </xf>
    <xf numFmtId="164" fontId="8" fillId="2" borderId="0" xfId="9" applyNumberFormat="1" applyFont="1" applyFill="1" applyBorder="1" applyAlignment="1">
      <alignment horizontal="center"/>
    </xf>
    <xf numFmtId="164" fontId="7" fillId="2" borderId="3" xfId="9" applyNumberFormat="1" applyFont="1" applyFill="1" applyBorder="1" applyAlignment="1"/>
    <xf numFmtId="164" fontId="8" fillId="2" borderId="3" xfId="9" applyNumberFormat="1" applyFont="1" applyFill="1" applyBorder="1" applyAlignment="1"/>
    <xf numFmtId="164" fontId="8" fillId="2" borderId="1" xfId="9" applyNumberFormat="1" applyFont="1" applyFill="1" applyBorder="1" applyAlignment="1"/>
    <xf numFmtId="0" fontId="8" fillId="0" borderId="0" xfId="10" applyFont="1" applyBorder="1" applyAlignment="1">
      <alignment vertical="top" wrapText="1"/>
    </xf>
    <xf numFmtId="164" fontId="7" fillId="2" borderId="4" xfId="9" applyNumberFormat="1" applyFont="1" applyFill="1" applyBorder="1" applyAlignment="1"/>
    <xf numFmtId="164" fontId="8" fillId="2" borderId="4" xfId="9" applyNumberFormat="1" applyFont="1" applyFill="1" applyBorder="1" applyAlignment="1"/>
    <xf numFmtId="164" fontId="7" fillId="2" borderId="0" xfId="12" applyNumberFormat="1" applyFont="1" applyFill="1" applyBorder="1" applyAlignment="1"/>
    <xf numFmtId="164" fontId="8" fillId="2" borderId="1" xfId="12" applyNumberFormat="1" applyFont="1" applyFill="1" applyBorder="1" applyAlignment="1"/>
    <xf numFmtId="168" fontId="8" fillId="2" borderId="0" xfId="8" applyNumberFormat="1" applyFont="1" applyFill="1" applyBorder="1" applyAlignment="1">
      <alignment vertical="top"/>
    </xf>
    <xf numFmtId="164" fontId="7" fillId="2" borderId="1" xfId="13" applyNumberFormat="1" applyFont="1" applyFill="1" applyBorder="1" applyAlignment="1">
      <alignment horizontal="center"/>
    </xf>
    <xf numFmtId="164" fontId="7" fillId="2" borderId="2" xfId="9" applyNumberFormat="1" applyFont="1" applyFill="1" applyBorder="1" applyAlignment="1"/>
    <xf numFmtId="164" fontId="8" fillId="2" borderId="2" xfId="9" applyNumberFormat="1" applyFont="1" applyFill="1" applyBorder="1" applyAlignment="1"/>
    <xf numFmtId="0" fontId="17" fillId="2" borderId="0" xfId="8" applyFont="1" applyFill="1" applyBorder="1" applyAlignment="1">
      <alignment vertical="top"/>
    </xf>
    <xf numFmtId="170" fontId="17" fillId="2" borderId="0" xfId="9" applyNumberFormat="1" applyFont="1" applyFill="1" applyBorder="1" applyAlignment="1">
      <alignment vertical="top"/>
    </xf>
    <xf numFmtId="0" fontId="8" fillId="2" borderId="0" xfId="14" applyFont="1" applyFill="1" applyBorder="1" applyAlignment="1">
      <alignment horizontal="justify" vertical="top"/>
    </xf>
    <xf numFmtId="170" fontId="7" fillId="2" borderId="0" xfId="9" applyNumberFormat="1" applyFont="1" applyFill="1" applyBorder="1" applyAlignment="1">
      <alignment vertical="top"/>
    </xf>
    <xf numFmtId="0" fontId="8" fillId="2" borderId="0" xfId="14" applyFont="1" applyFill="1" applyBorder="1" applyAlignment="1">
      <alignment vertical="top"/>
    </xf>
    <xf numFmtId="0" fontId="7" fillId="2" borderId="0" xfId="14" applyFont="1" applyFill="1" applyBorder="1" applyAlignment="1"/>
    <xf numFmtId="0" fontId="18" fillId="2" borderId="0" xfId="14" applyFont="1" applyFill="1" applyBorder="1" applyAlignment="1"/>
    <xf numFmtId="170" fontId="17" fillId="2" borderId="0" xfId="9" applyNumberFormat="1" applyFont="1" applyFill="1" applyAlignment="1">
      <alignment vertical="top"/>
    </xf>
    <xf numFmtId="0" fontId="17" fillId="2" borderId="0" xfId="7" applyFont="1" applyFill="1" applyAlignment="1">
      <alignment vertical="top"/>
    </xf>
    <xf numFmtId="0" fontId="8" fillId="2" borderId="0" xfId="8" applyFont="1" applyFill="1" applyBorder="1" applyAlignment="1">
      <alignment horizontal="right"/>
    </xf>
    <xf numFmtId="0" fontId="8" fillId="2" borderId="0" xfId="15" applyFont="1" applyFill="1" applyBorder="1" applyAlignment="1">
      <alignment vertical="top"/>
    </xf>
    <xf numFmtId="170" fontId="8" fillId="2" borderId="0" xfId="16" applyNumberFormat="1" applyFont="1" applyFill="1" applyBorder="1" applyAlignment="1">
      <alignment vertical="top"/>
    </xf>
    <xf numFmtId="0" fontId="7" fillId="2" borderId="0" xfId="15" applyFont="1" applyFill="1" applyBorder="1" applyAlignment="1">
      <alignment horizontal="left" vertical="top"/>
    </xf>
    <xf numFmtId="170" fontId="7" fillId="2" borderId="0" xfId="16" applyNumberFormat="1" applyFont="1" applyFill="1" applyBorder="1" applyAlignment="1">
      <alignment horizontal="left" vertical="top"/>
    </xf>
    <xf numFmtId="0" fontId="7" fillId="2" borderId="0" xfId="15" applyFont="1" applyFill="1" applyAlignment="1"/>
    <xf numFmtId="170" fontId="7" fillId="2" borderId="0" xfId="16" applyNumberFormat="1" applyFont="1" applyFill="1" applyAlignment="1">
      <alignment vertical="top"/>
    </xf>
    <xf numFmtId="0" fontId="8" fillId="2" borderId="0" xfId="15" applyFont="1" applyFill="1" applyAlignment="1">
      <alignment vertical="top"/>
    </xf>
    <xf numFmtId="0" fontId="5" fillId="2" borderId="0" xfId="1" applyFont="1" applyFill="1" applyAlignment="1">
      <alignment horizontal="left" wrapText="1"/>
    </xf>
    <xf numFmtId="170" fontId="14" fillId="2" borderId="1" xfId="17" applyNumberFormat="1" applyFont="1" applyFill="1" applyBorder="1" applyAlignment="1">
      <alignment horizontal="right" wrapText="1"/>
    </xf>
    <xf numFmtId="49" fontId="14" fillId="2" borderId="1" xfId="1" applyNumberFormat="1" applyFont="1" applyFill="1" applyBorder="1" applyAlignment="1">
      <alignment horizontal="right" wrapText="1"/>
    </xf>
    <xf numFmtId="0" fontId="7" fillId="2" borderId="0" xfId="15" applyFont="1" applyFill="1" applyAlignment="1" applyProtection="1">
      <alignment wrapText="1"/>
      <protection locked="0"/>
    </xf>
    <xf numFmtId="41" fontId="8" fillId="2" borderId="3" xfId="17" applyNumberFormat="1" applyFont="1" applyFill="1" applyBorder="1" applyAlignment="1"/>
    <xf numFmtId="0" fontId="8" fillId="2" borderId="0" xfId="15" applyFont="1" applyFill="1" applyAlignment="1" applyProtection="1">
      <alignment wrapText="1"/>
      <protection locked="0"/>
    </xf>
    <xf numFmtId="41" fontId="7" fillId="2" borderId="0" xfId="17" applyNumberFormat="1" applyFont="1" applyFill="1" applyAlignment="1"/>
    <xf numFmtId="41" fontId="7" fillId="0" borderId="0" xfId="17" applyNumberFormat="1" applyFont="1" applyFill="1" applyAlignment="1"/>
    <xf numFmtId="0" fontId="7" fillId="2" borderId="0" xfId="15" applyFont="1" applyFill="1" applyProtection="1">
      <protection locked="0"/>
    </xf>
    <xf numFmtId="41" fontId="7" fillId="2" borderId="3" xfId="17" applyNumberFormat="1" applyFont="1" applyFill="1" applyBorder="1" applyAlignment="1"/>
    <xf numFmtId="41" fontId="7" fillId="2" borderId="4" xfId="17" applyNumberFormat="1" applyFont="1" applyFill="1" applyBorder="1" applyAlignment="1"/>
    <xf numFmtId="41" fontId="7" fillId="2" borderId="0" xfId="17" applyNumberFormat="1" applyFont="1" applyFill="1" applyBorder="1" applyAlignment="1"/>
    <xf numFmtId="41" fontId="7" fillId="2" borderId="2" xfId="17" applyNumberFormat="1" applyFont="1" applyFill="1" applyBorder="1" applyAlignment="1"/>
    <xf numFmtId="41" fontId="8" fillId="2" borderId="0" xfId="17" applyNumberFormat="1" applyFont="1" applyFill="1" applyAlignment="1"/>
    <xf numFmtId="0" fontId="7" fillId="2" borderId="0" xfId="15" applyFont="1" applyFill="1" applyBorder="1" applyAlignment="1">
      <alignment vertical="top"/>
    </xf>
    <xf numFmtId="41" fontId="8" fillId="2" borderId="4" xfId="17" applyNumberFormat="1" applyFont="1" applyFill="1" applyBorder="1" applyAlignment="1"/>
    <xf numFmtId="41" fontId="8" fillId="2" borderId="2" xfId="17" applyNumberFormat="1" applyFont="1" applyFill="1" applyBorder="1" applyAlignment="1"/>
    <xf numFmtId="0" fontId="18" fillId="2" borderId="0" xfId="15" applyFont="1" applyFill="1" applyBorder="1" applyAlignment="1" applyProtection="1">
      <alignment wrapText="1"/>
      <protection locked="0"/>
    </xf>
    <xf numFmtId="41" fontId="18" fillId="2" borderId="0" xfId="16" applyNumberFormat="1" applyFont="1" applyFill="1" applyAlignment="1"/>
    <xf numFmtId="170" fontId="7" fillId="2" borderId="0" xfId="16" applyNumberFormat="1" applyFont="1" applyFill="1" applyBorder="1" applyAlignment="1">
      <alignment vertical="top"/>
    </xf>
    <xf numFmtId="170" fontId="17" fillId="2" borderId="0" xfId="16" applyNumberFormat="1" applyFont="1" applyFill="1" applyAlignment="1">
      <alignment vertical="top"/>
    </xf>
    <xf numFmtId="168" fontId="8" fillId="2" borderId="0" xfId="15" applyNumberFormat="1" applyFont="1" applyFill="1" applyBorder="1" applyAlignment="1">
      <alignment vertical="top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/>
    <xf numFmtId="0" fontId="7" fillId="2" borderId="0" xfId="15" applyFont="1" applyFill="1" applyBorder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8" fillId="2" borderId="0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8" fillId="2" borderId="0" xfId="10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/>
    </xf>
  </cellXfs>
  <cellStyles count="18">
    <cellStyle name="Comma 2" xfId="3"/>
    <cellStyle name="Normal" xfId="0" builtinId="0"/>
    <cellStyle name="Обычный 2" xfId="7"/>
    <cellStyle name="Обычный 2 3 2 2" xfId="8"/>
    <cellStyle name="Обычный 21 2 2" xfId="14"/>
    <cellStyle name="Обычный 3" xfId="15"/>
    <cellStyle name="Обычный 4" xfId="13"/>
    <cellStyle name="Обычный_Alfa Bank_ FS_2008_rus_1" xfId="1"/>
    <cellStyle name="Стиль 1" xfId="10"/>
    <cellStyle name="Финансовый 2 3 2" xfId="6"/>
    <cellStyle name="Финансовый 2 3 2 3" xfId="9"/>
    <cellStyle name="Финансовый 2 3 4" xfId="16"/>
    <cellStyle name="Финансовый 2 4 2" xfId="2"/>
    <cellStyle name="Финансовый 2 4 2 2" xfId="11"/>
    <cellStyle name="Финансовый 2 9" xfId="17"/>
    <cellStyle name="Финансовый 3" xfId="5"/>
    <cellStyle name="Финансовый 3 2 2" xfId="12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3273232</xdr:colOff>
      <xdr:row>3</xdr:row>
      <xdr:rowOff>4500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3232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3273232</xdr:colOff>
      <xdr:row>3</xdr:row>
      <xdr:rowOff>4500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3232" cy="57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3273232</xdr:colOff>
      <xdr:row>3</xdr:row>
      <xdr:rowOff>4500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3232" cy="57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3273232</xdr:colOff>
      <xdr:row>3</xdr:row>
      <xdr:rowOff>4500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3232" cy="57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010216/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  <sheetName val="База"/>
      <sheetName val="Админ"/>
      <sheetName val="Лист1"/>
      <sheetName val="Баланс"/>
      <sheetName val="Справочники"/>
      <sheetName val="филиалы 08 2000"/>
      <sheetName val="131871363"/>
      <sheetName val="recalculation_RUR"/>
      <sheetName val="структ (2)"/>
      <sheetName val="свод "/>
      <sheetName val="Lists"/>
      <sheetName val="List of Sectors"/>
      <sheetName val="МБК"/>
      <sheetName val="Корп кред"/>
      <sheetName val=" апрель"/>
      <sheetName val="кред"/>
      <sheetName val="OGSZ"/>
      <sheetName val="Список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реестр отгрузка"/>
      <sheetName val="Groupings"/>
      <sheetName val="Список"/>
      <sheetName val="Дебиторы"/>
      <sheetName val="#ССЫЛКА"/>
      <sheetName val="Dates"/>
      <sheetName val="PrecMetall"/>
      <sheetName val="Лист2"/>
    </sheetNames>
    <sheetDataSet>
      <sheetData sheetId="0" refreshError="1">
        <row r="1">
          <cell r="F1" t="str">
            <v>Preliminary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3">
          <cell r="F3">
            <v>-661629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5">
          <cell r="F15">
            <v>1008329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  <sheetName val="Дата"/>
      <sheetName val="по банку"/>
      <sheetName val="иркутск"/>
      <sheetName val="Summary"/>
      <sheetName val="Links"/>
      <sheetName val="Lead"/>
      <sheetName val="#ССЫЛКА"/>
      <sheetName val="баланс-брутто"/>
      <sheetName val="Dictionary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  <sheetName val="Changes_for Rating Agencies"/>
      <sheetName val="кред"/>
      <sheetName val="Tickmarks"/>
      <sheetName val="Accrued interest - PBC"/>
      <sheetName val="Credit lines - PBC"/>
      <sheetName val="IT budget"/>
      <sheetName val="Зведення фін та подат прибутку"/>
      <sheetName val="Курс ЦБ"/>
      <sheetName val="Рсч"/>
      <sheetName val="PrecMet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  <sheetName val="Inflation"/>
      <sheetName val="Довідник рахункі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  <sheetName val="Курсы"/>
      <sheetName val="Inflation"/>
      <sheetName val="Summary"/>
      <sheetName val="Дата"/>
      <sheetName val="Таблица 1 (2005)"/>
      <sheetName val="Таблица 1 (2006)"/>
      <sheetName val="Таблица 1 (2007)"/>
      <sheetName val="Таблица 2"/>
      <sheetName val="Таблица 3 (2006)"/>
      <sheetName val="Таблица 3 (2007)"/>
      <sheetName val="Таблица 4"/>
      <sheetName val="Таблица 5"/>
      <sheetName val="Таблица 6"/>
      <sheetName val="Таблица 7 (2006)"/>
      <sheetName val="Таблица 7 (2007)"/>
      <sheetName val="Таблица 7.1 (2006)"/>
      <sheetName val="Таблица 7.1 (2007)"/>
      <sheetName val="Таблица 7.2 (2006)"/>
      <sheetName val="Таблица 7.2 (2007)"/>
      <sheetName val="Таблица 7.3"/>
      <sheetName val="Таблица 8"/>
      <sheetName val="Таблица 9"/>
      <sheetName val="Таблица 10"/>
      <sheetName val="Таблица 11"/>
      <sheetName val="Таблица 12"/>
      <sheetName val="Таблица 14"/>
      <sheetName val="Таблица 15"/>
      <sheetName val="Таблица 16.1"/>
      <sheetName val="Таблица 16.2"/>
      <sheetName val="Таблица 16.3"/>
      <sheetName val="Таблица 16.4"/>
      <sheetName val="Таблица 17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  <sheetName val="Dates"/>
      <sheetName val="Коммерческ_"/>
      <sheetName val="Задолженность по лизингу"/>
      <sheetName val="Angaben"/>
      <sheetName val="Depreciation"/>
      <sheetName val="Lead"/>
      <sheetName val="XREF"/>
      <sheetName val="DEPO_L"/>
      <sheetName val="Debt sec_AFS"/>
      <sheetName val="shares_AFS"/>
      <sheetName val="Cut-off"/>
      <sheetName val="PY_Delotte_LLA"/>
      <sheetName val="Infl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8">
          <cell r="F18">
            <v>6930588.4199999999</v>
          </cell>
        </row>
      </sheetData>
      <sheetData sheetId="7">
        <row r="18">
          <cell r="F18">
            <v>6930588.4199999999</v>
          </cell>
        </row>
      </sheetData>
      <sheetData sheetId="8">
        <row r="18">
          <cell r="F18">
            <v>6930588.4199999999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  <sheetName val="Tickmarks"/>
      <sheetName val="Accrued interest - PBC"/>
      <sheetName val="Credit lines - PBC"/>
      <sheetName val="Да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  <sheetName val="nostro_31.12.00"/>
      <sheetName val="Shares-investm"/>
      <sheetName val="OtherAP"/>
      <sheetName val="Share Capital-restatement"/>
      <sheetName val="Credit lines _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  <sheetName val="Accrued interest - PBC"/>
      <sheetName val="Credit lines - PBC"/>
      <sheetName val="Breakdown PBC &amp; provisions"/>
      <sheetName val="Provision'05"/>
      <sheetName val="PP&amp;E Rollfwrd"/>
      <sheetName val="nostro_31.12.00"/>
      <sheetName val="TB"/>
      <sheetName val="animals"/>
      <sheetName val="Depreciation"/>
      <sheetName val="Lead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ИД"/>
      <sheetName val="Worksheet in 5340 Dealing secur"/>
      <sheetName val="AJE, RJE, E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  <sheetName val="Investments_shares_AFS"/>
      <sheetName val="BS_new"/>
      <sheetName val="FX table"/>
      <sheetName val="Shares_AFS"/>
      <sheetName val="IAS Adj"/>
      <sheetName val="Shares-invest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  <sheetName val="t12_1"/>
      <sheetName val="Investments_shares_AF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  <sheetName val="Sec"/>
      <sheetName val="t12_1"/>
      <sheetName val="Investments_shares_AFS"/>
      <sheetName val="Lead as at 30.06.04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  <sheetName val="IAS Adj"/>
      <sheetName val="Shares-investm"/>
      <sheetName val="t12_1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  <sheetName val="Dictionary"/>
      <sheetName val="Admin"/>
      <sheetName val="ORA 6m 2005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МБК"/>
      <sheetName val="Корп кред"/>
      <sheetName val=" апрель"/>
      <sheetName val="кред"/>
      <sheetName val="Список"/>
      <sheetName val="OGSZ"/>
      <sheetName val="4331(PB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  <sheetName val="IncomeTax"/>
      <sheetName val="Summary"/>
      <sheetName val="Title"/>
    </sheetNames>
    <sheetDataSet>
      <sheetData sheetId="0">
        <row r="7">
          <cell r="A7" t="str">
            <v>Number of adjustment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48"/>
  <sheetViews>
    <sheetView tabSelected="1" zoomScale="80" zoomScaleNormal="80" zoomScaleSheetLayoutView="80" workbookViewId="0"/>
  </sheetViews>
  <sheetFormatPr defaultColWidth="0" defaultRowHeight="15" customHeight="1" zeroHeight="1" x14ac:dyDescent="0.25"/>
  <cols>
    <col min="1" max="1" width="65.7109375" style="3" customWidth="1"/>
    <col min="2" max="2" width="7.140625" style="3" customWidth="1"/>
    <col min="3" max="4" width="19.7109375" style="3" customWidth="1"/>
    <col min="5" max="16384" width="0" style="3" hidden="1"/>
  </cols>
  <sheetData>
    <row r="1" spans="1:4" x14ac:dyDescent="0.25">
      <c r="A1" s="1"/>
      <c r="B1" s="1"/>
      <c r="C1" s="2"/>
      <c r="D1" s="2"/>
    </row>
    <row r="2" spans="1:4" x14ac:dyDescent="0.25">
      <c r="A2" s="1"/>
      <c r="B2" s="1"/>
      <c r="D2" s="1"/>
    </row>
    <row r="3" spans="1:4" x14ac:dyDescent="0.25">
      <c r="A3" s="1"/>
      <c r="B3" s="1"/>
      <c r="C3" s="1"/>
      <c r="D3" s="1"/>
    </row>
    <row r="4" spans="1:4" ht="15" customHeight="1" x14ac:dyDescent="0.25">
      <c r="A4" s="130" t="s">
        <v>0</v>
      </c>
      <c r="B4" s="130"/>
      <c r="C4" s="129"/>
      <c r="D4" s="129"/>
    </row>
    <row r="5" spans="1:4" x14ac:dyDescent="0.25">
      <c r="A5" s="4" t="s">
        <v>113</v>
      </c>
      <c r="B5" s="4"/>
      <c r="C5" s="4"/>
      <c r="D5" s="4"/>
    </row>
    <row r="6" spans="1:4" x14ac:dyDescent="0.25">
      <c r="A6" s="1"/>
      <c r="B6" s="1"/>
      <c r="C6" s="1"/>
      <c r="D6" s="1"/>
    </row>
    <row r="7" spans="1:4" x14ac:dyDescent="0.25">
      <c r="A7" s="126" t="s">
        <v>1</v>
      </c>
      <c r="B7" s="5"/>
      <c r="C7" s="6">
        <v>44469</v>
      </c>
      <c r="D7" s="6">
        <v>44196</v>
      </c>
    </row>
    <row r="8" spans="1:4" x14ac:dyDescent="0.25">
      <c r="A8" s="126"/>
      <c r="B8" s="7" t="s">
        <v>127</v>
      </c>
      <c r="C8" s="7" t="s">
        <v>2</v>
      </c>
      <c r="D8" s="7" t="s">
        <v>114</v>
      </c>
    </row>
    <row r="9" spans="1:4" x14ac:dyDescent="0.25">
      <c r="A9" s="8" t="s">
        <v>3</v>
      </c>
      <c r="B9" s="8"/>
      <c r="C9" s="9"/>
      <c r="D9" s="9"/>
    </row>
    <row r="10" spans="1:4" x14ac:dyDescent="0.25">
      <c r="A10" s="10" t="s">
        <v>4</v>
      </c>
      <c r="B10" s="132">
        <v>5</v>
      </c>
      <c r="C10" s="11">
        <v>169896521</v>
      </c>
      <c r="D10" s="12">
        <v>206160605</v>
      </c>
    </row>
    <row r="11" spans="1:4" x14ac:dyDescent="0.25">
      <c r="A11" s="10" t="s">
        <v>5</v>
      </c>
      <c r="B11" s="132">
        <v>6</v>
      </c>
      <c r="C11" s="11">
        <v>34383885</v>
      </c>
      <c r="D11" s="12">
        <v>35790011</v>
      </c>
    </row>
    <row r="12" spans="1:4" ht="30" x14ac:dyDescent="0.25">
      <c r="A12" s="13" t="s">
        <v>6</v>
      </c>
      <c r="B12" s="131"/>
      <c r="C12" s="11">
        <v>401558</v>
      </c>
      <c r="D12" s="12">
        <v>174382</v>
      </c>
    </row>
    <row r="13" spans="1:4" x14ac:dyDescent="0.25">
      <c r="A13" s="13" t="s">
        <v>7</v>
      </c>
      <c r="B13" s="131"/>
      <c r="C13" s="11">
        <v>3579192</v>
      </c>
      <c r="D13" s="12">
        <v>0</v>
      </c>
    </row>
    <row r="14" spans="1:4" x14ac:dyDescent="0.25">
      <c r="A14" s="10" t="s">
        <v>8</v>
      </c>
      <c r="B14" s="132">
        <v>7</v>
      </c>
      <c r="C14" s="11">
        <v>419098657</v>
      </c>
      <c r="D14" s="14">
        <v>193870559</v>
      </c>
    </row>
    <row r="15" spans="1:4" x14ac:dyDescent="0.25">
      <c r="A15" s="10" t="s">
        <v>9</v>
      </c>
      <c r="B15" s="132">
        <v>8</v>
      </c>
      <c r="C15" s="11">
        <v>555339415</v>
      </c>
      <c r="D15" s="12">
        <v>490527516</v>
      </c>
    </row>
    <row r="16" spans="1:4" x14ac:dyDescent="0.25">
      <c r="A16" s="10" t="s">
        <v>10</v>
      </c>
      <c r="B16" s="132">
        <v>9</v>
      </c>
      <c r="C16" s="11">
        <v>40019222</v>
      </c>
      <c r="D16" s="12">
        <v>41015415</v>
      </c>
    </row>
    <row r="17" spans="1:4" x14ac:dyDescent="0.25">
      <c r="A17" s="10" t="s">
        <v>11</v>
      </c>
      <c r="B17" s="132">
        <v>10</v>
      </c>
      <c r="C17" s="11">
        <v>912767</v>
      </c>
      <c r="D17" s="12">
        <v>837852</v>
      </c>
    </row>
    <row r="18" spans="1:4" x14ac:dyDescent="0.25">
      <c r="A18" s="10" t="s">
        <v>12</v>
      </c>
      <c r="B18" s="132"/>
      <c r="C18" s="11">
        <v>272159</v>
      </c>
      <c r="D18" s="12">
        <v>569981</v>
      </c>
    </row>
    <row r="19" spans="1:4" x14ac:dyDescent="0.25">
      <c r="A19" s="10" t="s">
        <v>13</v>
      </c>
      <c r="B19" s="132">
        <v>11</v>
      </c>
      <c r="C19" s="11">
        <v>33201394</v>
      </c>
      <c r="D19" s="15">
        <v>26790280</v>
      </c>
    </row>
    <row r="20" spans="1:4" ht="15.75" thickBot="1" x14ac:dyDescent="0.3">
      <c r="A20" s="16" t="s">
        <v>14</v>
      </c>
      <c r="B20" s="135"/>
      <c r="C20" s="17">
        <f>SUM(C10:C19)</f>
        <v>1257104770</v>
      </c>
      <c r="D20" s="18">
        <f>SUM(D10:D19)</f>
        <v>995736601</v>
      </c>
    </row>
    <row r="21" spans="1:4" ht="15.75" thickTop="1" x14ac:dyDescent="0.25">
      <c r="A21" s="19"/>
      <c r="B21" s="136"/>
      <c r="C21" s="20"/>
      <c r="D21" s="21"/>
    </row>
    <row r="22" spans="1:4" x14ac:dyDescent="0.25">
      <c r="A22" s="16" t="s">
        <v>15</v>
      </c>
      <c r="B22" s="135"/>
      <c r="C22" s="11"/>
      <c r="D22" s="12"/>
    </row>
    <row r="23" spans="1:4" x14ac:dyDescent="0.25">
      <c r="A23" s="10" t="s">
        <v>16</v>
      </c>
      <c r="B23" s="132">
        <v>12</v>
      </c>
      <c r="C23" s="11">
        <v>761796552</v>
      </c>
      <c r="D23" s="12">
        <v>552835030</v>
      </c>
    </row>
    <row r="24" spans="1:4" x14ac:dyDescent="0.25">
      <c r="A24" s="10" t="s">
        <v>17</v>
      </c>
      <c r="B24" s="132">
        <v>13</v>
      </c>
      <c r="C24" s="11">
        <v>119094982</v>
      </c>
      <c r="D24" s="12">
        <v>105494138</v>
      </c>
    </row>
    <row r="25" spans="1:4" x14ac:dyDescent="0.25">
      <c r="A25" s="10" t="s">
        <v>18</v>
      </c>
      <c r="B25" s="132"/>
      <c r="C25" s="11">
        <v>21508662</v>
      </c>
      <c r="D25" s="21">
        <v>29014869</v>
      </c>
    </row>
    <row r="26" spans="1:4" x14ac:dyDescent="0.25">
      <c r="A26" s="10" t="s">
        <v>19</v>
      </c>
      <c r="B26" s="132">
        <v>14</v>
      </c>
      <c r="C26" s="11">
        <v>133242910</v>
      </c>
      <c r="D26" s="21">
        <v>101407395</v>
      </c>
    </row>
    <row r="27" spans="1:4" x14ac:dyDescent="0.25">
      <c r="A27" s="10" t="s">
        <v>20</v>
      </c>
      <c r="B27" s="132">
        <v>14</v>
      </c>
      <c r="C27" s="11">
        <v>108526603</v>
      </c>
      <c r="D27" s="21">
        <v>97728459</v>
      </c>
    </row>
    <row r="28" spans="1:4" x14ac:dyDescent="0.25">
      <c r="A28" s="10" t="s">
        <v>21</v>
      </c>
      <c r="B28" s="132"/>
      <c r="C28" s="11">
        <v>2490337</v>
      </c>
      <c r="D28" s="21">
        <v>2660057</v>
      </c>
    </row>
    <row r="29" spans="1:4" x14ac:dyDescent="0.25">
      <c r="A29" s="10" t="s">
        <v>22</v>
      </c>
      <c r="B29" s="132">
        <v>15</v>
      </c>
      <c r="C29" s="11">
        <v>7030335</v>
      </c>
      <c r="D29" s="22">
        <v>5243672</v>
      </c>
    </row>
    <row r="30" spans="1:4" x14ac:dyDescent="0.25">
      <c r="A30" s="16" t="s">
        <v>23</v>
      </c>
      <c r="B30" s="135"/>
      <c r="C30" s="23">
        <f>SUM(C23:C29)</f>
        <v>1153690381</v>
      </c>
      <c r="D30" s="24">
        <f>SUM(D23:D29)</f>
        <v>894383620</v>
      </c>
    </row>
    <row r="31" spans="1:4" x14ac:dyDescent="0.25">
      <c r="A31" s="25"/>
      <c r="B31" s="137"/>
      <c r="C31" s="20"/>
      <c r="D31" s="21"/>
    </row>
    <row r="32" spans="1:4" x14ac:dyDescent="0.25">
      <c r="A32" s="16" t="s">
        <v>24</v>
      </c>
      <c r="B32" s="135"/>
      <c r="C32" s="20"/>
      <c r="D32" s="21"/>
    </row>
    <row r="33" spans="1:4" x14ac:dyDescent="0.25">
      <c r="A33" s="10" t="s">
        <v>25</v>
      </c>
      <c r="B33" s="132">
        <v>16</v>
      </c>
      <c r="C33" s="11">
        <v>222554069</v>
      </c>
      <c r="D33" s="12">
        <v>222554069</v>
      </c>
    </row>
    <row r="34" spans="1:4" x14ac:dyDescent="0.25">
      <c r="A34" s="10" t="s">
        <v>26</v>
      </c>
      <c r="B34" s="10"/>
      <c r="C34" s="11">
        <v>7426218</v>
      </c>
      <c r="D34" s="12">
        <v>8099604</v>
      </c>
    </row>
    <row r="35" spans="1:4" x14ac:dyDescent="0.25">
      <c r="A35" s="10" t="s">
        <v>27</v>
      </c>
      <c r="B35" s="10"/>
      <c r="C35" s="26">
        <v>-126565898</v>
      </c>
      <c r="D35" s="15">
        <v>-129300692</v>
      </c>
    </row>
    <row r="36" spans="1:4" x14ac:dyDescent="0.25">
      <c r="A36" s="16" t="s">
        <v>28</v>
      </c>
      <c r="B36" s="16"/>
      <c r="C36" s="23">
        <f>SUM(C33:C35)</f>
        <v>103414389</v>
      </c>
      <c r="D36" s="24">
        <f>SUM(D33:D35)</f>
        <v>101352981</v>
      </c>
    </row>
    <row r="37" spans="1:4" ht="15.75" thickBot="1" x14ac:dyDescent="0.3">
      <c r="A37" s="16" t="s">
        <v>29</v>
      </c>
      <c r="B37" s="16"/>
      <c r="C37" s="17">
        <f>C30+C36</f>
        <v>1257104770</v>
      </c>
      <c r="D37" s="18">
        <f>D30+D36</f>
        <v>995736601</v>
      </c>
    </row>
    <row r="38" spans="1:4" ht="15.75" thickTop="1" x14ac:dyDescent="0.25">
      <c r="A38" s="27"/>
      <c r="B38" s="27"/>
      <c r="C38" s="28"/>
      <c r="D38" s="28"/>
    </row>
    <row r="39" spans="1:4" x14ac:dyDescent="0.25">
      <c r="A39" s="27"/>
      <c r="B39" s="27"/>
      <c r="C39" s="28"/>
      <c r="D39" s="28"/>
    </row>
    <row r="40" spans="1:4" x14ac:dyDescent="0.25">
      <c r="A40" s="29"/>
      <c r="B40" s="29"/>
      <c r="C40" s="1"/>
      <c r="D40" s="30"/>
    </row>
    <row r="41" spans="1:4" x14ac:dyDescent="0.25">
      <c r="A41" s="31" t="s">
        <v>30</v>
      </c>
      <c r="B41" s="31"/>
      <c r="C41" s="31" t="s">
        <v>30</v>
      </c>
      <c r="D41" s="31"/>
    </row>
    <row r="42" spans="1:4" x14ac:dyDescent="0.25">
      <c r="A42" s="32" t="s">
        <v>31</v>
      </c>
      <c r="B42" s="32"/>
      <c r="C42" s="32" t="s">
        <v>32</v>
      </c>
      <c r="D42" s="32"/>
    </row>
    <row r="43" spans="1:4" x14ac:dyDescent="0.25">
      <c r="A43" s="33" t="s">
        <v>33</v>
      </c>
      <c r="B43" s="33"/>
      <c r="C43" s="34" t="s">
        <v>34</v>
      </c>
      <c r="D43" s="32"/>
    </row>
    <row r="44" spans="1:4" x14ac:dyDescent="0.25">
      <c r="A44" s="1"/>
      <c r="B44" s="1"/>
      <c r="C44" s="1"/>
      <c r="D44" s="1"/>
    </row>
    <row r="45" spans="1:4" hidden="1" x14ac:dyDescent="0.25"/>
    <row r="46" spans="1:4" hidden="1" x14ac:dyDescent="0.25"/>
    <row r="47" spans="1:4" ht="15" hidden="1" customHeight="1" x14ac:dyDescent="0.25"/>
    <row r="48" spans="1:4" ht="15" hidden="1" customHeight="1" x14ac:dyDescent="0.25"/>
  </sheetData>
  <mergeCells count="1">
    <mergeCell ref="A7:A8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0"/>
  <sheetViews>
    <sheetView zoomScale="80" zoomScaleNormal="80" zoomScaleSheetLayoutView="80" workbookViewId="0"/>
  </sheetViews>
  <sheetFormatPr defaultColWidth="0" defaultRowHeight="0" customHeight="1" zeroHeight="1" x14ac:dyDescent="0.25"/>
  <cols>
    <col min="1" max="1" width="65.7109375" style="3" customWidth="1"/>
    <col min="2" max="2" width="7.140625" style="3" customWidth="1"/>
    <col min="3" max="4" width="19.7109375" style="3" customWidth="1"/>
    <col min="5" max="16384" width="9.140625" style="3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customHeight="1" x14ac:dyDescent="0.25">
      <c r="A4" s="133" t="s">
        <v>115</v>
      </c>
      <c r="B4" s="133"/>
      <c r="C4" s="133"/>
      <c r="D4" s="129"/>
    </row>
    <row r="5" spans="1:4" ht="15" x14ac:dyDescent="0.25">
      <c r="A5" s="4" t="s">
        <v>116</v>
      </c>
      <c r="B5" s="4"/>
      <c r="C5" s="4"/>
      <c r="D5" s="4"/>
    </row>
    <row r="6" spans="1:4" ht="15" x14ac:dyDescent="0.25">
      <c r="A6" s="1"/>
      <c r="B6" s="1"/>
      <c r="C6" s="1"/>
      <c r="D6" s="1"/>
    </row>
    <row r="7" spans="1:4" ht="15" x14ac:dyDescent="0.25">
      <c r="A7" s="127" t="s">
        <v>1</v>
      </c>
      <c r="B7" s="35"/>
      <c r="C7" s="6">
        <v>44469</v>
      </c>
      <c r="D7" s="6">
        <v>44104</v>
      </c>
    </row>
    <row r="8" spans="1:4" ht="15" x14ac:dyDescent="0.25">
      <c r="A8" s="127"/>
      <c r="B8" s="7" t="s">
        <v>127</v>
      </c>
      <c r="C8" s="7" t="s">
        <v>2</v>
      </c>
      <c r="D8" s="7" t="s">
        <v>2</v>
      </c>
    </row>
    <row r="9" spans="1:4" ht="30" x14ac:dyDescent="0.25">
      <c r="A9" s="13" t="s">
        <v>35</v>
      </c>
      <c r="B9" s="131">
        <v>18</v>
      </c>
      <c r="C9" s="36">
        <v>65356731</v>
      </c>
      <c r="D9" s="37">
        <v>44699241</v>
      </c>
    </row>
    <row r="10" spans="1:4" ht="15" x14ac:dyDescent="0.25">
      <c r="A10" s="13" t="s">
        <v>36</v>
      </c>
      <c r="B10" s="131"/>
      <c r="C10" s="36">
        <v>22911</v>
      </c>
      <c r="D10" s="37">
        <v>0</v>
      </c>
    </row>
    <row r="11" spans="1:4" ht="15" x14ac:dyDescent="0.25">
      <c r="A11" s="10" t="s">
        <v>37</v>
      </c>
      <c r="B11" s="132">
        <v>18</v>
      </c>
      <c r="C11" s="36">
        <v>-54149047</v>
      </c>
      <c r="D11" s="38">
        <v>-32069831</v>
      </c>
    </row>
    <row r="12" spans="1:4" ht="15" x14ac:dyDescent="0.25">
      <c r="A12" s="16" t="s">
        <v>91</v>
      </c>
      <c r="B12" s="16"/>
      <c r="C12" s="39">
        <f>SUM(C9:C11)</f>
        <v>11230595</v>
      </c>
      <c r="D12" s="40">
        <f>SUM(D9:D11)</f>
        <v>12629410</v>
      </c>
    </row>
    <row r="13" spans="1:4" ht="15" x14ac:dyDescent="0.25">
      <c r="A13" s="13" t="s">
        <v>92</v>
      </c>
      <c r="B13" s="132">
        <v>24</v>
      </c>
      <c r="C13" s="41">
        <v>-259912</v>
      </c>
      <c r="D13" s="38">
        <v>-1598905</v>
      </c>
    </row>
    <row r="14" spans="1:4" ht="15" x14ac:dyDescent="0.25">
      <c r="A14" s="8" t="s">
        <v>38</v>
      </c>
      <c r="B14" s="132"/>
      <c r="C14" s="42">
        <f>SUM(C12:C13)</f>
        <v>10970683</v>
      </c>
      <c r="D14" s="40">
        <f>SUM(D12:D13)</f>
        <v>11030505</v>
      </c>
    </row>
    <row r="15" spans="1:4" ht="15" x14ac:dyDescent="0.25">
      <c r="A15" s="10" t="s">
        <v>39</v>
      </c>
      <c r="B15" s="132">
        <v>19</v>
      </c>
      <c r="C15" s="36">
        <v>5275623</v>
      </c>
      <c r="D15" s="37">
        <v>2926814</v>
      </c>
    </row>
    <row r="16" spans="1:4" ht="15" x14ac:dyDescent="0.25">
      <c r="A16" s="10" t="s">
        <v>40</v>
      </c>
      <c r="B16" s="132">
        <v>19</v>
      </c>
      <c r="C16" s="36">
        <v>-765606</v>
      </c>
      <c r="D16" s="37">
        <v>-488963</v>
      </c>
    </row>
    <row r="17" spans="1:4" ht="15" x14ac:dyDescent="0.25">
      <c r="A17" s="10" t="s">
        <v>93</v>
      </c>
      <c r="B17" s="132">
        <v>20</v>
      </c>
      <c r="C17" s="36">
        <v>1950011</v>
      </c>
      <c r="D17" s="37">
        <v>1039200</v>
      </c>
    </row>
    <row r="18" spans="1:4" ht="30" x14ac:dyDescent="0.25">
      <c r="A18" s="13" t="s">
        <v>94</v>
      </c>
      <c r="B18" s="132">
        <v>21</v>
      </c>
      <c r="C18" s="36">
        <v>653765</v>
      </c>
      <c r="D18" s="37">
        <v>1736961</v>
      </c>
    </row>
    <row r="19" spans="1:4" ht="30" customHeight="1" x14ac:dyDescent="0.25">
      <c r="A19" s="13" t="s">
        <v>95</v>
      </c>
      <c r="B19" s="132"/>
      <c r="C19" s="36">
        <v>579703</v>
      </c>
      <c r="D19" s="43">
        <v>616019</v>
      </c>
    </row>
    <row r="20" spans="1:4" ht="30" x14ac:dyDescent="0.25">
      <c r="A20" s="13" t="s">
        <v>96</v>
      </c>
      <c r="B20" s="132"/>
      <c r="C20" s="36">
        <v>254876</v>
      </c>
      <c r="D20" s="43">
        <v>67986</v>
      </c>
    </row>
    <row r="21" spans="1:4" ht="15" x14ac:dyDescent="0.25">
      <c r="A21" s="13" t="s">
        <v>41</v>
      </c>
      <c r="B21" s="132"/>
      <c r="C21" s="36">
        <v>2411570</v>
      </c>
      <c r="D21" s="43">
        <v>0</v>
      </c>
    </row>
    <row r="22" spans="1:4" ht="15" x14ac:dyDescent="0.25">
      <c r="A22" s="13" t="s">
        <v>97</v>
      </c>
      <c r="B22" s="132"/>
      <c r="C22" s="36">
        <v>609646</v>
      </c>
      <c r="D22" s="43">
        <v>0</v>
      </c>
    </row>
    <row r="23" spans="1:4" ht="15" x14ac:dyDescent="0.25">
      <c r="A23" s="13" t="s">
        <v>98</v>
      </c>
      <c r="B23" s="132"/>
      <c r="C23" s="41">
        <v>2747350</v>
      </c>
      <c r="D23" s="38">
        <v>610033</v>
      </c>
    </row>
    <row r="24" spans="1:4" ht="15" x14ac:dyDescent="0.25">
      <c r="A24" s="16" t="s">
        <v>42</v>
      </c>
      <c r="B24" s="132"/>
      <c r="C24" s="42">
        <f>SUM(C15:C23)</f>
        <v>13716938</v>
      </c>
      <c r="D24" s="40">
        <f>SUM(D15:D23)</f>
        <v>6508050</v>
      </c>
    </row>
    <row r="25" spans="1:4" ht="15" x14ac:dyDescent="0.25">
      <c r="A25" s="10" t="s">
        <v>43</v>
      </c>
      <c r="B25" s="132">
        <v>22</v>
      </c>
      <c r="C25" s="44">
        <v>-12079962</v>
      </c>
      <c r="D25" s="45">
        <v>-9369473</v>
      </c>
    </row>
    <row r="26" spans="1:4" ht="31.5" customHeight="1" x14ac:dyDescent="0.25">
      <c r="A26" s="13" t="s">
        <v>99</v>
      </c>
      <c r="B26" s="132"/>
      <c r="C26" s="44">
        <v>-1719825</v>
      </c>
      <c r="D26" s="45">
        <v>-1071241</v>
      </c>
    </row>
    <row r="27" spans="1:4" ht="15" x14ac:dyDescent="0.25">
      <c r="A27" s="13" t="s">
        <v>44</v>
      </c>
      <c r="B27" s="132"/>
      <c r="C27" s="44">
        <v>-1737853</v>
      </c>
      <c r="D27" s="45">
        <v>0</v>
      </c>
    </row>
    <row r="28" spans="1:4" ht="15" x14ac:dyDescent="0.25">
      <c r="A28" s="16" t="s">
        <v>45</v>
      </c>
      <c r="B28" s="132"/>
      <c r="C28" s="39">
        <f>SUM(C25:C27)</f>
        <v>-15537640</v>
      </c>
      <c r="D28" s="46">
        <f>SUM(D25:D27)</f>
        <v>-10440714</v>
      </c>
    </row>
    <row r="29" spans="1:4" ht="15" x14ac:dyDescent="0.25">
      <c r="A29" s="16" t="s">
        <v>100</v>
      </c>
      <c r="B29" s="132"/>
      <c r="C29" s="36">
        <f>C14+C24+C28</f>
        <v>9149981</v>
      </c>
      <c r="D29" s="37">
        <f>D14+D24+D28</f>
        <v>7097841</v>
      </c>
    </row>
    <row r="30" spans="1:4" ht="15" x14ac:dyDescent="0.25">
      <c r="A30" s="10" t="s">
        <v>46</v>
      </c>
      <c r="B30" s="132">
        <v>23</v>
      </c>
      <c r="C30" s="36">
        <v>169373</v>
      </c>
      <c r="D30" s="37">
        <v>-558604</v>
      </c>
    </row>
    <row r="31" spans="1:4" ht="15" x14ac:dyDescent="0.25">
      <c r="A31" s="16" t="s">
        <v>101</v>
      </c>
      <c r="B31" s="132"/>
      <c r="C31" s="47">
        <f>SUM(C29:C30)</f>
        <v>9319354</v>
      </c>
      <c r="D31" s="48">
        <f>SUM(D29:D30)</f>
        <v>6539237</v>
      </c>
    </row>
    <row r="32" spans="1:4" ht="15" x14ac:dyDescent="0.25">
      <c r="A32" s="16" t="s">
        <v>47</v>
      </c>
      <c r="B32" s="132"/>
      <c r="C32" s="49"/>
      <c r="D32" s="50"/>
    </row>
    <row r="33" spans="1:4" ht="30" x14ac:dyDescent="0.25">
      <c r="A33" s="19" t="s">
        <v>48</v>
      </c>
      <c r="B33" s="132"/>
      <c r="C33" s="36"/>
      <c r="D33" s="37"/>
    </row>
    <row r="34" spans="1:4" ht="27" customHeight="1" x14ac:dyDescent="0.25">
      <c r="A34" s="13" t="s">
        <v>49</v>
      </c>
      <c r="B34" s="132"/>
      <c r="C34" s="36">
        <v>-305745</v>
      </c>
      <c r="D34" s="43">
        <v>1454557</v>
      </c>
    </row>
    <row r="35" spans="1:4" ht="45" x14ac:dyDescent="0.25">
      <c r="A35" s="13" t="s">
        <v>50</v>
      </c>
      <c r="B35" s="132">
        <v>7</v>
      </c>
      <c r="C35" s="36">
        <v>212062</v>
      </c>
      <c r="D35" s="43">
        <v>39687</v>
      </c>
    </row>
    <row r="36" spans="1:4" ht="45" x14ac:dyDescent="0.25">
      <c r="A36" s="13" t="s">
        <v>51</v>
      </c>
      <c r="B36" s="13"/>
      <c r="C36" s="41">
        <v>-579703</v>
      </c>
      <c r="D36" s="38">
        <v>-616019</v>
      </c>
    </row>
    <row r="37" spans="1:4" ht="15" x14ac:dyDescent="0.25">
      <c r="A37" s="16" t="s">
        <v>102</v>
      </c>
      <c r="B37" s="16"/>
      <c r="C37" s="47">
        <f>SUM(C34:C36)</f>
        <v>-673386</v>
      </c>
      <c r="D37" s="48">
        <f>SUM(D34:D36)</f>
        <v>878225</v>
      </c>
    </row>
    <row r="38" spans="1:4" ht="15.75" thickBot="1" x14ac:dyDescent="0.3">
      <c r="A38" s="16" t="s">
        <v>103</v>
      </c>
      <c r="B38" s="16"/>
      <c r="C38" s="51">
        <f>C31+C37</f>
        <v>8645968</v>
      </c>
      <c r="D38" s="52">
        <f>D31+D37</f>
        <v>7417462</v>
      </c>
    </row>
    <row r="39" spans="1:4" ht="15.75" thickTop="1" x14ac:dyDescent="0.25">
      <c r="A39" s="16"/>
      <c r="B39" s="16"/>
      <c r="C39" s="53"/>
      <c r="D39" s="53"/>
    </row>
    <row r="40" spans="1:4" ht="15" x14ac:dyDescent="0.25">
      <c r="A40" s="16"/>
      <c r="B40" s="16"/>
      <c r="C40" s="53"/>
      <c r="D40" s="53"/>
    </row>
    <row r="41" spans="1:4" ht="15" x14ac:dyDescent="0.25">
      <c r="A41" s="16"/>
      <c r="B41" s="16"/>
      <c r="C41" s="53"/>
      <c r="D41" s="53"/>
    </row>
    <row r="42" spans="1:4" ht="15" x14ac:dyDescent="0.25">
      <c r="A42" s="31" t="s">
        <v>30</v>
      </c>
      <c r="B42" s="31"/>
      <c r="C42" s="31" t="s">
        <v>30</v>
      </c>
      <c r="D42" s="54"/>
    </row>
    <row r="43" spans="1:4" ht="15" x14ac:dyDescent="0.25">
      <c r="A43" s="32" t="s">
        <v>31</v>
      </c>
      <c r="B43" s="32"/>
      <c r="C43" s="32" t="s">
        <v>32</v>
      </c>
      <c r="D43" s="55"/>
    </row>
    <row r="44" spans="1:4" ht="15" x14ac:dyDescent="0.25">
      <c r="A44" s="33" t="s">
        <v>33</v>
      </c>
      <c r="B44" s="33"/>
      <c r="C44" s="32" t="s">
        <v>34</v>
      </c>
      <c r="D44" s="55"/>
    </row>
    <row r="45" spans="1:4" ht="15" x14ac:dyDescent="0.25">
      <c r="A45" s="1"/>
      <c r="B45" s="1"/>
      <c r="C45" s="1"/>
      <c r="D45" s="1"/>
    </row>
    <row r="46" spans="1:4" ht="15" hidden="1" customHeight="1" x14ac:dyDescent="0.25"/>
    <row r="47" spans="1:4" ht="15" hidden="1" customHeight="1" x14ac:dyDescent="0.25"/>
    <row r="48" spans="1:4" ht="15" hidden="1" customHeight="1" x14ac:dyDescent="0.25"/>
    <row r="49" ht="15" hidden="1" customHeight="1" x14ac:dyDescent="0.25"/>
    <row r="50" ht="15" hidden="1" customHeight="1" x14ac:dyDescent="0.25"/>
  </sheetData>
  <mergeCells count="2">
    <mergeCell ref="A4:C4"/>
    <mergeCell ref="A7:A8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7"/>
  <sheetViews>
    <sheetView zoomScale="80" zoomScaleNormal="80" zoomScaleSheetLayoutView="85" workbookViewId="0"/>
  </sheetViews>
  <sheetFormatPr defaultColWidth="0" defaultRowHeight="15" customHeight="1" zeroHeight="1" x14ac:dyDescent="0.25"/>
  <cols>
    <col min="1" max="1" width="75.7109375" style="56" customWidth="1"/>
    <col min="2" max="2" width="7.140625" style="56" customWidth="1"/>
    <col min="3" max="4" width="19.7109375" style="57" customWidth="1"/>
    <col min="5" max="5" width="2.140625" style="56" hidden="1" customWidth="1"/>
    <col min="6" max="6" width="10" style="56" hidden="1" customWidth="1"/>
    <col min="7" max="16384" width="9.140625" style="56" hidden="1"/>
  </cols>
  <sheetData>
    <row r="1" spans="1:5" x14ac:dyDescent="0.25"/>
    <row r="2" spans="1:5" x14ac:dyDescent="0.25"/>
    <row r="3" spans="1:5" x14ac:dyDescent="0.25"/>
    <row r="4" spans="1:5" ht="15" customHeight="1" x14ac:dyDescent="0.25">
      <c r="A4" s="59" t="s">
        <v>117</v>
      </c>
      <c r="B4" s="58"/>
      <c r="C4" s="58"/>
      <c r="D4" s="58"/>
    </row>
    <row r="5" spans="1:5" x14ac:dyDescent="0.25">
      <c r="A5" s="59" t="s">
        <v>116</v>
      </c>
      <c r="B5" s="58"/>
      <c r="C5" s="58"/>
      <c r="D5" s="58"/>
      <c r="E5" s="58"/>
    </row>
    <row r="6" spans="1:5" x14ac:dyDescent="0.25">
      <c r="A6" s="59"/>
      <c r="B6" s="59"/>
      <c r="C6" s="58"/>
      <c r="D6" s="58"/>
      <c r="E6" s="58"/>
    </row>
    <row r="7" spans="1:5" x14ac:dyDescent="0.25">
      <c r="A7" s="60"/>
      <c r="B7" s="60"/>
      <c r="C7" s="6">
        <v>44469</v>
      </c>
      <c r="D7" s="6">
        <v>44104</v>
      </c>
    </row>
    <row r="8" spans="1:5" x14ac:dyDescent="0.25">
      <c r="A8" s="61" t="s">
        <v>1</v>
      </c>
      <c r="B8" s="7" t="s">
        <v>127</v>
      </c>
      <c r="C8" s="62" t="s">
        <v>2</v>
      </c>
      <c r="D8" s="7" t="s">
        <v>2</v>
      </c>
    </row>
    <row r="9" spans="1:5" x14ac:dyDescent="0.25">
      <c r="A9" s="63" t="s">
        <v>52</v>
      </c>
      <c r="B9" s="63"/>
    </row>
    <row r="10" spans="1:5" x14ac:dyDescent="0.25">
      <c r="A10" s="64" t="s">
        <v>53</v>
      </c>
      <c r="B10" s="64"/>
      <c r="C10" s="65">
        <v>38345501</v>
      </c>
      <c r="D10" s="66">
        <v>24113087</v>
      </c>
    </row>
    <row r="11" spans="1:5" x14ac:dyDescent="0.25">
      <c r="A11" s="64" t="s">
        <v>54</v>
      </c>
      <c r="B11" s="64"/>
      <c r="C11" s="65">
        <v>10496995</v>
      </c>
      <c r="D11" s="66">
        <v>641301</v>
      </c>
    </row>
    <row r="12" spans="1:5" x14ac:dyDescent="0.25">
      <c r="A12" s="60" t="s">
        <v>55</v>
      </c>
      <c r="B12" s="60"/>
      <c r="C12" s="65">
        <v>1098708</v>
      </c>
      <c r="D12" s="66">
        <v>925129</v>
      </c>
    </row>
    <row r="13" spans="1:5" x14ac:dyDescent="0.25">
      <c r="A13" s="64" t="s">
        <v>56</v>
      </c>
      <c r="B13" s="64"/>
      <c r="C13" s="65">
        <v>126220</v>
      </c>
      <c r="D13" s="66">
        <v>53437</v>
      </c>
    </row>
    <row r="14" spans="1:5" x14ac:dyDescent="0.25">
      <c r="A14" s="64" t="s">
        <v>57</v>
      </c>
      <c r="B14" s="64"/>
      <c r="C14" s="65">
        <v>-27018810</v>
      </c>
      <c r="D14" s="66">
        <v>-13025105</v>
      </c>
    </row>
    <row r="15" spans="1:5" x14ac:dyDescent="0.25">
      <c r="A15" s="64" t="s">
        <v>58</v>
      </c>
      <c r="B15" s="64"/>
      <c r="C15" s="65">
        <v>-427501</v>
      </c>
      <c r="D15" s="66">
        <v>-200171</v>
      </c>
    </row>
    <row r="16" spans="1:5" x14ac:dyDescent="0.25">
      <c r="A16" s="64" t="s">
        <v>59</v>
      </c>
      <c r="B16" s="64"/>
      <c r="C16" s="65">
        <v>-8123709</v>
      </c>
      <c r="D16" s="66">
        <v>-3284999</v>
      </c>
    </row>
    <row r="17" spans="1:5" x14ac:dyDescent="0.25">
      <c r="A17" s="64" t="s">
        <v>60</v>
      </c>
      <c r="B17" s="64"/>
      <c r="C17" s="65">
        <v>-934678</v>
      </c>
      <c r="D17" s="66">
        <v>-655086</v>
      </c>
    </row>
    <row r="18" spans="1:5" x14ac:dyDescent="0.25">
      <c r="A18" s="64" t="s">
        <v>61</v>
      </c>
      <c r="B18" s="64"/>
      <c r="C18" s="65">
        <v>-785981</v>
      </c>
      <c r="D18" s="66">
        <v>-780079</v>
      </c>
    </row>
    <row r="19" spans="1:5" x14ac:dyDescent="0.25">
      <c r="A19" s="64" t="s">
        <v>62</v>
      </c>
      <c r="B19" s="64"/>
      <c r="C19" s="65">
        <v>5356279</v>
      </c>
      <c r="D19" s="66">
        <v>2897571</v>
      </c>
    </row>
    <row r="20" spans="1:5" x14ac:dyDescent="0.25">
      <c r="A20" s="64" t="s">
        <v>63</v>
      </c>
      <c r="B20" s="64"/>
      <c r="C20" s="65">
        <v>-574436</v>
      </c>
      <c r="D20" s="66">
        <v>-483068</v>
      </c>
    </row>
    <row r="21" spans="1:5" x14ac:dyDescent="0.25">
      <c r="A21" s="60" t="s">
        <v>104</v>
      </c>
      <c r="B21" s="134">
        <v>20</v>
      </c>
      <c r="C21" s="65">
        <v>2661309</v>
      </c>
      <c r="D21" s="66">
        <v>2809449</v>
      </c>
    </row>
    <row r="22" spans="1:5" ht="30" x14ac:dyDescent="0.25">
      <c r="A22" s="64" t="s">
        <v>105</v>
      </c>
      <c r="B22" s="64"/>
      <c r="C22" s="65">
        <v>426589</v>
      </c>
      <c r="D22" s="67">
        <v>1839257</v>
      </c>
    </row>
    <row r="23" spans="1:5" ht="30.75" customHeight="1" x14ac:dyDescent="0.25">
      <c r="A23" s="64" t="s">
        <v>106</v>
      </c>
      <c r="B23" s="64"/>
      <c r="C23" s="65">
        <v>579703</v>
      </c>
      <c r="D23" s="66">
        <v>616019</v>
      </c>
      <c r="E23" s="68"/>
    </row>
    <row r="24" spans="1:5" x14ac:dyDescent="0.25">
      <c r="A24" s="64" t="s">
        <v>107</v>
      </c>
      <c r="B24" s="64"/>
      <c r="C24" s="65">
        <v>1379887</v>
      </c>
      <c r="D24" s="66">
        <v>550236</v>
      </c>
    </row>
    <row r="25" spans="1:5" x14ac:dyDescent="0.25">
      <c r="A25" s="64" t="s">
        <v>64</v>
      </c>
      <c r="B25" s="64"/>
      <c r="C25" s="69">
        <v>-8613918</v>
      </c>
      <c r="D25" s="70">
        <v>-6883986</v>
      </c>
    </row>
    <row r="26" spans="1:5" ht="30" x14ac:dyDescent="0.25">
      <c r="A26" s="63" t="s">
        <v>65</v>
      </c>
      <c r="B26" s="63"/>
      <c r="C26" s="65">
        <f>SUM(C10:C25)</f>
        <v>13992158</v>
      </c>
      <c r="D26" s="71">
        <f>SUM(D10:D25)</f>
        <v>9132992</v>
      </c>
    </row>
    <row r="27" spans="1:5" x14ac:dyDescent="0.25">
      <c r="A27" s="63"/>
      <c r="B27" s="63"/>
      <c r="C27" s="65"/>
      <c r="D27" s="71"/>
    </row>
    <row r="28" spans="1:5" x14ac:dyDescent="0.25">
      <c r="A28" s="72" t="s">
        <v>118</v>
      </c>
      <c r="B28" s="63"/>
      <c r="C28" s="73"/>
      <c r="D28" s="74"/>
    </row>
    <row r="29" spans="1:5" x14ac:dyDescent="0.25">
      <c r="A29" s="64" t="s">
        <v>5</v>
      </c>
      <c r="B29" s="63"/>
      <c r="C29" s="65">
        <v>1459142</v>
      </c>
      <c r="D29" s="66">
        <v>-6631981</v>
      </c>
    </row>
    <row r="30" spans="1:5" x14ac:dyDescent="0.25">
      <c r="A30" s="64" t="s">
        <v>7</v>
      </c>
      <c r="B30" s="63"/>
      <c r="C30" s="65">
        <v>-3531000</v>
      </c>
      <c r="D30" s="66">
        <v>0</v>
      </c>
    </row>
    <row r="31" spans="1:5" x14ac:dyDescent="0.25">
      <c r="A31" s="64" t="s">
        <v>9</v>
      </c>
      <c r="B31" s="63"/>
      <c r="C31" s="65">
        <v>-66549826</v>
      </c>
      <c r="D31" s="66">
        <v>-114854675</v>
      </c>
    </row>
    <row r="32" spans="1:5" x14ac:dyDescent="0.25">
      <c r="A32" s="64" t="s">
        <v>13</v>
      </c>
      <c r="B32" s="63"/>
      <c r="C32" s="65">
        <v>-795013</v>
      </c>
      <c r="D32" s="66">
        <v>-6525196</v>
      </c>
    </row>
    <row r="33" spans="1:4" x14ac:dyDescent="0.25">
      <c r="A33" s="72" t="s">
        <v>119</v>
      </c>
      <c r="B33" s="63"/>
      <c r="C33" s="65"/>
      <c r="D33" s="71"/>
    </row>
    <row r="34" spans="1:4" x14ac:dyDescent="0.25">
      <c r="A34" s="64" t="s">
        <v>16</v>
      </c>
      <c r="B34" s="64"/>
      <c r="C34" s="65">
        <v>207250016</v>
      </c>
      <c r="D34" s="66">
        <v>145415751</v>
      </c>
    </row>
    <row r="35" spans="1:4" x14ac:dyDescent="0.25">
      <c r="A35" s="64" t="s">
        <v>17</v>
      </c>
      <c r="B35" s="64"/>
      <c r="C35" s="65">
        <v>14729355</v>
      </c>
      <c r="D35" s="66">
        <v>5487287</v>
      </c>
    </row>
    <row r="36" spans="1:4" x14ac:dyDescent="0.25">
      <c r="A36" s="64" t="s">
        <v>66</v>
      </c>
      <c r="B36" s="64"/>
      <c r="C36" s="65">
        <v>-7518808</v>
      </c>
      <c r="D36" s="66">
        <v>-27335915</v>
      </c>
    </row>
    <row r="37" spans="1:4" x14ac:dyDescent="0.25">
      <c r="A37" s="64" t="s">
        <v>22</v>
      </c>
      <c r="B37" s="64"/>
      <c r="C37" s="69">
        <v>226166</v>
      </c>
      <c r="D37" s="70">
        <v>-135959</v>
      </c>
    </row>
    <row r="38" spans="1:4" ht="30" x14ac:dyDescent="0.25">
      <c r="A38" s="63" t="s">
        <v>108</v>
      </c>
      <c r="B38" s="63"/>
      <c r="C38" s="65">
        <f>SUM(C26:C37)</f>
        <v>159262190</v>
      </c>
      <c r="D38" s="71">
        <f>SUM(D26:D37)</f>
        <v>4552304</v>
      </c>
    </row>
    <row r="39" spans="1:4" x14ac:dyDescent="0.25">
      <c r="A39" s="63"/>
      <c r="B39" s="63"/>
      <c r="C39" s="65"/>
      <c r="D39" s="71"/>
    </row>
    <row r="40" spans="1:4" x14ac:dyDescent="0.25">
      <c r="A40" s="64" t="s">
        <v>67</v>
      </c>
      <c r="B40" s="64"/>
      <c r="C40" s="65">
        <v>0</v>
      </c>
      <c r="D40" s="70">
        <v>0</v>
      </c>
    </row>
    <row r="41" spans="1:4" x14ac:dyDescent="0.25">
      <c r="A41" s="63" t="s">
        <v>109</v>
      </c>
      <c r="B41" s="63"/>
      <c r="C41" s="75">
        <f>SUM(C38:C40)</f>
        <v>159262190</v>
      </c>
      <c r="D41" s="76">
        <f>SUM(D38:D40)</f>
        <v>4552304</v>
      </c>
    </row>
    <row r="42" spans="1:4" x14ac:dyDescent="0.25">
      <c r="A42" s="63"/>
      <c r="B42" s="63"/>
      <c r="C42" s="65"/>
      <c r="D42" s="71"/>
    </row>
    <row r="43" spans="1:4" x14ac:dyDescent="0.25">
      <c r="A43" s="63" t="s">
        <v>68</v>
      </c>
      <c r="B43" s="63"/>
      <c r="C43" s="73"/>
      <c r="D43" s="74"/>
    </row>
    <row r="44" spans="1:4" x14ac:dyDescent="0.25">
      <c r="A44" s="64" t="s">
        <v>69</v>
      </c>
      <c r="B44" s="64"/>
      <c r="C44" s="65">
        <v>-427210</v>
      </c>
      <c r="D44" s="66">
        <v>-1720070</v>
      </c>
    </row>
    <row r="45" spans="1:4" x14ac:dyDescent="0.25">
      <c r="A45" s="64" t="s">
        <v>70</v>
      </c>
      <c r="B45" s="64"/>
      <c r="C45" s="65">
        <v>-228751</v>
      </c>
      <c r="D45" s="66">
        <v>0</v>
      </c>
    </row>
    <row r="46" spans="1:4" x14ac:dyDescent="0.25">
      <c r="A46" s="64" t="s">
        <v>71</v>
      </c>
      <c r="B46" s="64"/>
      <c r="C46" s="65">
        <v>-1071115777</v>
      </c>
      <c r="D46" s="71">
        <v>-178677545</v>
      </c>
    </row>
    <row r="47" spans="1:4" x14ac:dyDescent="0.25">
      <c r="A47" s="60" t="s">
        <v>72</v>
      </c>
      <c r="B47" s="60"/>
      <c r="C47" s="65">
        <v>853347367</v>
      </c>
      <c r="D47" s="77">
        <v>185272927</v>
      </c>
    </row>
    <row r="48" spans="1:4" ht="30" x14ac:dyDescent="0.25">
      <c r="A48" s="63" t="s">
        <v>110</v>
      </c>
      <c r="B48" s="63"/>
      <c r="C48" s="75">
        <f>SUM(C44:C47)</f>
        <v>-218424371</v>
      </c>
      <c r="D48" s="76">
        <f>SUM(D44:D47)</f>
        <v>4875312</v>
      </c>
    </row>
    <row r="49" spans="1:5" x14ac:dyDescent="0.25">
      <c r="A49" s="63"/>
      <c r="B49" s="63"/>
      <c r="C49" s="65"/>
      <c r="D49" s="71"/>
    </row>
    <row r="50" spans="1:5" x14ac:dyDescent="0.25">
      <c r="A50" s="63" t="s">
        <v>73</v>
      </c>
      <c r="B50" s="63"/>
      <c r="C50" s="73"/>
      <c r="D50" s="74"/>
    </row>
    <row r="51" spans="1:5" x14ac:dyDescent="0.25">
      <c r="A51" s="64" t="s">
        <v>74</v>
      </c>
      <c r="B51" s="64"/>
      <c r="C51" s="65">
        <v>0</v>
      </c>
      <c r="D51" s="66">
        <v>0</v>
      </c>
    </row>
    <row r="52" spans="1:5" x14ac:dyDescent="0.25">
      <c r="A52" s="64" t="s">
        <v>75</v>
      </c>
      <c r="B52" s="64"/>
      <c r="C52" s="65">
        <v>80380124</v>
      </c>
      <c r="D52" s="66">
        <v>0</v>
      </c>
    </row>
    <row r="53" spans="1:5" x14ac:dyDescent="0.25">
      <c r="A53" s="64" t="s">
        <v>76</v>
      </c>
      <c r="B53" s="64"/>
      <c r="C53" s="65">
        <v>-49533856</v>
      </c>
      <c r="D53" s="66">
        <v>0</v>
      </c>
    </row>
    <row r="54" spans="1:5" x14ac:dyDescent="0.25">
      <c r="A54" s="64" t="s">
        <v>77</v>
      </c>
      <c r="B54" s="64"/>
      <c r="C54" s="65">
        <v>0</v>
      </c>
      <c r="D54" s="66">
        <v>-4214130</v>
      </c>
    </row>
    <row r="55" spans="1:5" x14ac:dyDescent="0.25">
      <c r="A55" s="64" t="s">
        <v>78</v>
      </c>
      <c r="B55" s="64"/>
      <c r="C55" s="65">
        <v>-6584560</v>
      </c>
      <c r="D55" s="66">
        <v>0</v>
      </c>
    </row>
    <row r="56" spans="1:5" x14ac:dyDescent="0.25">
      <c r="A56" s="78" t="s">
        <v>79</v>
      </c>
      <c r="B56" s="64"/>
      <c r="C56" s="65">
        <v>-297096</v>
      </c>
      <c r="D56" s="66">
        <v>0</v>
      </c>
    </row>
    <row r="57" spans="1:5" ht="30" x14ac:dyDescent="0.25">
      <c r="A57" s="63" t="s">
        <v>111</v>
      </c>
      <c r="B57" s="63"/>
      <c r="C57" s="79">
        <f>SUM(C51:C56)</f>
        <v>23964612</v>
      </c>
      <c r="D57" s="80">
        <f>SUM(D51:D56)</f>
        <v>-4214130</v>
      </c>
    </row>
    <row r="58" spans="1:5" x14ac:dyDescent="0.25">
      <c r="A58" s="64" t="s">
        <v>80</v>
      </c>
      <c r="B58" s="64"/>
      <c r="C58" s="81">
        <v>-1066423</v>
      </c>
      <c r="D58" s="66">
        <v>10331958</v>
      </c>
    </row>
    <row r="59" spans="1:5" x14ac:dyDescent="0.25">
      <c r="A59" s="64" t="s">
        <v>81</v>
      </c>
      <c r="B59" s="64"/>
      <c r="C59" s="81">
        <v>-92</v>
      </c>
      <c r="D59" s="82">
        <v>-133</v>
      </c>
    </row>
    <row r="60" spans="1:5" x14ac:dyDescent="0.25">
      <c r="A60" s="63" t="s">
        <v>112</v>
      </c>
      <c r="B60" s="63"/>
      <c r="C60" s="79">
        <f>SUM(C59,C58,C57,C48,C41)</f>
        <v>-36264084</v>
      </c>
      <c r="D60" s="71">
        <f>SUM(D59,D58,D57,D48,D41)</f>
        <v>15545311</v>
      </c>
      <c r="E60" s="83"/>
    </row>
    <row r="61" spans="1:5" x14ac:dyDescent="0.25">
      <c r="A61" s="64" t="s">
        <v>120</v>
      </c>
      <c r="B61" s="64"/>
      <c r="C61" s="84">
        <v>206160605</v>
      </c>
      <c r="D61" s="70">
        <v>97049343</v>
      </c>
    </row>
    <row r="62" spans="1:5" ht="15.75" thickBot="1" x14ac:dyDescent="0.3">
      <c r="A62" s="63" t="s">
        <v>121</v>
      </c>
      <c r="B62" s="134">
        <v>5</v>
      </c>
      <c r="C62" s="85">
        <f>SUM(C60:C61)</f>
        <v>169896521</v>
      </c>
      <c r="D62" s="86">
        <f>SUM(D60:D61)</f>
        <v>112594654</v>
      </c>
      <c r="E62" s="83"/>
    </row>
    <row r="63" spans="1:5" ht="15.75" thickTop="1" x14ac:dyDescent="0.25">
      <c r="A63" s="87"/>
      <c r="B63" s="87"/>
      <c r="C63" s="88"/>
      <c r="D63" s="88"/>
    </row>
    <row r="64" spans="1:5" x14ac:dyDescent="0.25">
      <c r="A64" s="87"/>
      <c r="B64" s="87"/>
      <c r="C64" s="88"/>
      <c r="D64" s="88"/>
    </row>
    <row r="65" spans="1:5" x14ac:dyDescent="0.25">
      <c r="A65" s="89" t="s">
        <v>82</v>
      </c>
      <c r="B65" s="89"/>
      <c r="C65" s="90" t="s">
        <v>82</v>
      </c>
      <c r="D65" s="90"/>
      <c r="E65" s="91"/>
    </row>
    <row r="66" spans="1:5" x14ac:dyDescent="0.25">
      <c r="A66" s="32" t="s">
        <v>31</v>
      </c>
      <c r="B66" s="32"/>
      <c r="C66" s="92" t="s">
        <v>32</v>
      </c>
      <c r="D66" s="93"/>
      <c r="E66" s="93"/>
    </row>
    <row r="67" spans="1:5" x14ac:dyDescent="0.25">
      <c r="A67" s="92" t="s">
        <v>33</v>
      </c>
      <c r="B67" s="92"/>
      <c r="C67" s="92" t="s">
        <v>34</v>
      </c>
      <c r="D67" s="93"/>
      <c r="E67" s="93"/>
    </row>
    <row r="68" spans="1:5" ht="15.75" hidden="1" customHeight="1" x14ac:dyDescent="0.25">
      <c r="C68" s="94"/>
      <c r="D68" s="94"/>
      <c r="E68" s="95"/>
    </row>
    <row r="69" spans="1:5" ht="15.75" hidden="1" customHeight="1" x14ac:dyDescent="0.25">
      <c r="E69" s="59"/>
    </row>
    <row r="70" spans="1:5" ht="15.75" hidden="1" customHeight="1" x14ac:dyDescent="0.25"/>
    <row r="71" spans="1:5" ht="15.75" hidden="1" customHeight="1" x14ac:dyDescent="0.25"/>
    <row r="72" spans="1:5" ht="15.75" hidden="1" customHeight="1" x14ac:dyDescent="0.25">
      <c r="A72" s="96"/>
      <c r="B72" s="96"/>
      <c r="C72" s="88"/>
    </row>
    <row r="73" spans="1:5" ht="15.75" hidden="1" customHeight="1" x14ac:dyDescent="0.25"/>
    <row r="74" spans="1:5" ht="15.75" hidden="1" customHeight="1" x14ac:dyDescent="0.25"/>
    <row r="75" spans="1:5" ht="15.75" hidden="1" customHeight="1" x14ac:dyDescent="0.25"/>
    <row r="76" spans="1:5" ht="15" customHeight="1" x14ac:dyDescent="0.25"/>
    <row r="77" spans="1:5" ht="15" customHeight="1" x14ac:dyDescent="0.25"/>
  </sheetData>
  <printOptions horizontalCentered="1"/>
  <pageMargins left="0.25" right="0.25" top="0.75" bottom="0.75" header="0.3" footer="0.3"/>
  <pageSetup paperSize="9" scale="66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47"/>
  <sheetViews>
    <sheetView zoomScale="80" zoomScaleNormal="80" zoomScaleSheetLayoutView="85" workbookViewId="0"/>
  </sheetViews>
  <sheetFormatPr defaultColWidth="0" defaultRowHeight="15" customHeight="1" zeroHeight="1" x14ac:dyDescent="0.25"/>
  <cols>
    <col min="1" max="1" width="65.7109375" style="97" customWidth="1"/>
    <col min="2" max="7" width="18.7109375" style="98" customWidth="1"/>
    <col min="8" max="236" width="11.42578125" style="97" hidden="1" customWidth="1"/>
    <col min="237" max="237" width="3.7109375" style="97" hidden="1" customWidth="1"/>
    <col min="238" max="238" width="92.140625" style="97" hidden="1" customWidth="1"/>
    <col min="239" max="16384" width="19.5703125" style="97" hidden="1"/>
  </cols>
  <sheetData>
    <row r="1" spans="1:7" x14ac:dyDescent="0.25"/>
    <row r="2" spans="1:7" x14ac:dyDescent="0.25">
      <c r="A2" s="128"/>
      <c r="B2" s="128"/>
      <c r="C2" s="128"/>
    </row>
    <row r="3" spans="1:7" x14ac:dyDescent="0.25">
      <c r="A3" s="99"/>
      <c r="B3" s="100"/>
      <c r="C3" s="100"/>
    </row>
    <row r="4" spans="1:7" s="103" customFormat="1" x14ac:dyDescent="0.25">
      <c r="A4" s="101" t="s">
        <v>90</v>
      </c>
      <c r="B4" s="102"/>
      <c r="C4" s="102"/>
      <c r="D4" s="102"/>
      <c r="E4" s="102"/>
      <c r="F4" s="102"/>
      <c r="G4" s="102"/>
    </row>
    <row r="5" spans="1:7" s="103" customFormat="1" x14ac:dyDescent="0.25">
      <c r="A5" s="101"/>
      <c r="B5" s="102"/>
      <c r="C5" s="102"/>
      <c r="D5" s="102"/>
      <c r="E5" s="102"/>
      <c r="F5" s="102"/>
      <c r="G5" s="102"/>
    </row>
    <row r="6" spans="1:7" s="103" customFormat="1" ht="75" x14ac:dyDescent="0.25">
      <c r="A6" s="104" t="s">
        <v>1</v>
      </c>
      <c r="B6" s="105" t="s">
        <v>25</v>
      </c>
      <c r="C6" s="105" t="s">
        <v>83</v>
      </c>
      <c r="D6" s="105" t="s">
        <v>84</v>
      </c>
      <c r="E6" s="106" t="s">
        <v>85</v>
      </c>
      <c r="F6" s="105" t="s">
        <v>27</v>
      </c>
      <c r="G6" s="105" t="s">
        <v>86</v>
      </c>
    </row>
    <row r="7" spans="1:7" s="103" customFormat="1" x14ac:dyDescent="0.25">
      <c r="A7" s="107" t="s">
        <v>122</v>
      </c>
      <c r="B7" s="108">
        <v>222554069</v>
      </c>
      <c r="C7" s="108">
        <v>162306</v>
      </c>
      <c r="D7" s="108">
        <v>5738147</v>
      </c>
      <c r="E7" s="108">
        <v>2199151</v>
      </c>
      <c r="F7" s="108">
        <v>-129300692</v>
      </c>
      <c r="G7" s="108">
        <f>SUM(B7:F7)</f>
        <v>101352981</v>
      </c>
    </row>
    <row r="8" spans="1:7" s="103" customFormat="1" x14ac:dyDescent="0.25">
      <c r="A8" s="109" t="s">
        <v>101</v>
      </c>
      <c r="B8" s="110">
        <v>0</v>
      </c>
      <c r="C8" s="110">
        <v>0</v>
      </c>
      <c r="D8" s="110">
        <v>0</v>
      </c>
      <c r="E8" s="110">
        <v>0</v>
      </c>
      <c r="F8" s="111">
        <f>Ф2_конс!C31</f>
        <v>9319354</v>
      </c>
      <c r="G8" s="110">
        <f>SUM(B8:F8)</f>
        <v>9319354</v>
      </c>
    </row>
    <row r="9" spans="1:7" s="103" customFormat="1" x14ac:dyDescent="0.25">
      <c r="A9" s="112" t="s">
        <v>123</v>
      </c>
      <c r="B9" s="110"/>
      <c r="C9" s="110"/>
      <c r="D9" s="110"/>
      <c r="E9" s="110"/>
      <c r="F9" s="110"/>
      <c r="G9" s="110"/>
    </row>
    <row r="10" spans="1:7" s="103" customFormat="1" ht="30" x14ac:dyDescent="0.25">
      <c r="A10" s="109" t="s">
        <v>87</v>
      </c>
      <c r="B10" s="110">
        <v>0</v>
      </c>
      <c r="C10" s="110">
        <v>0</v>
      </c>
      <c r="D10" s="110">
        <v>0</v>
      </c>
      <c r="E10" s="110">
        <f>Ф2_конс!C34</f>
        <v>-305745</v>
      </c>
      <c r="F10" s="110">
        <v>0</v>
      </c>
      <c r="G10" s="110">
        <f t="shared" ref="G10:G15" si="0">SUM(B10:F10)</f>
        <v>-305745</v>
      </c>
    </row>
    <row r="11" spans="1:7" s="103" customFormat="1" ht="45" x14ac:dyDescent="0.25">
      <c r="A11" s="109" t="s">
        <v>50</v>
      </c>
      <c r="B11" s="110">
        <v>0</v>
      </c>
      <c r="C11" s="110">
        <v>0</v>
      </c>
      <c r="D11" s="110">
        <v>0</v>
      </c>
      <c r="E11" s="110">
        <f>Ф2_конс!C35</f>
        <v>212062</v>
      </c>
      <c r="F11" s="110">
        <v>0</v>
      </c>
      <c r="G11" s="110">
        <f>SUM(B11:F11)</f>
        <v>212062</v>
      </c>
    </row>
    <row r="12" spans="1:7" s="103" customFormat="1" ht="45" x14ac:dyDescent="0.25">
      <c r="A12" s="109" t="s">
        <v>51</v>
      </c>
      <c r="B12" s="110">
        <v>0</v>
      </c>
      <c r="C12" s="110">
        <v>0</v>
      </c>
      <c r="D12" s="110">
        <v>0</v>
      </c>
      <c r="E12" s="110">
        <f>Ф2_конс!C36</f>
        <v>-579703</v>
      </c>
      <c r="F12" s="110">
        <v>0</v>
      </c>
      <c r="G12" s="110">
        <f>SUM(B12:F12)</f>
        <v>-579703</v>
      </c>
    </row>
    <row r="13" spans="1:7" s="103" customFormat="1" x14ac:dyDescent="0.25">
      <c r="A13" s="107" t="s">
        <v>103</v>
      </c>
      <c r="B13" s="113">
        <f>SUM(B8:B12)</f>
        <v>0</v>
      </c>
      <c r="C13" s="113">
        <f>SUM(C8:C12)</f>
        <v>0</v>
      </c>
      <c r="D13" s="113">
        <f>SUM(D8:D12)</f>
        <v>0</v>
      </c>
      <c r="E13" s="113">
        <f>SUM(E8:E12)</f>
        <v>-673386</v>
      </c>
      <c r="F13" s="113">
        <f>SUM(F8:F12)</f>
        <v>9319354</v>
      </c>
      <c r="G13" s="113">
        <f>SUM(B13:F13)</f>
        <v>8645968</v>
      </c>
    </row>
    <row r="14" spans="1:7" s="103" customFormat="1" x14ac:dyDescent="0.25">
      <c r="A14" s="109" t="s">
        <v>88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f t="shared" si="0"/>
        <v>0</v>
      </c>
    </row>
    <row r="15" spans="1:7" s="103" customFormat="1" x14ac:dyDescent="0.25">
      <c r="A15" s="109" t="s">
        <v>89</v>
      </c>
      <c r="B15" s="115">
        <v>0</v>
      </c>
      <c r="C15" s="115">
        <v>0</v>
      </c>
      <c r="D15" s="115">
        <v>0</v>
      </c>
      <c r="E15" s="115">
        <v>0</v>
      </c>
      <c r="F15" s="115">
        <v>-6584560</v>
      </c>
      <c r="G15" s="115">
        <f t="shared" si="0"/>
        <v>-6584560</v>
      </c>
    </row>
    <row r="16" spans="1:7" s="103" customFormat="1" ht="15.75" thickBot="1" x14ac:dyDescent="0.3">
      <c r="A16" s="107" t="s">
        <v>124</v>
      </c>
      <c r="B16" s="116">
        <f>B7+SUM(B13:B15)</f>
        <v>222554069</v>
      </c>
      <c r="C16" s="116">
        <f t="shared" ref="C16:G16" si="1">C7+SUM(C13:C15)</f>
        <v>162306</v>
      </c>
      <c r="D16" s="116">
        <f t="shared" si="1"/>
        <v>5738147</v>
      </c>
      <c r="E16" s="116">
        <f t="shared" si="1"/>
        <v>1525765</v>
      </c>
      <c r="F16" s="116">
        <f t="shared" si="1"/>
        <v>-126565898</v>
      </c>
      <c r="G16" s="116">
        <f t="shared" si="1"/>
        <v>103414389</v>
      </c>
    </row>
    <row r="17" spans="1:7" s="103" customFormat="1" ht="15.75" thickTop="1" x14ac:dyDescent="0.25">
      <c r="A17" s="101"/>
      <c r="B17" s="102"/>
      <c r="C17" s="102"/>
      <c r="D17" s="102"/>
      <c r="E17" s="102"/>
      <c r="F17" s="102"/>
      <c r="G17" s="102"/>
    </row>
    <row r="18" spans="1:7" ht="75" x14ac:dyDescent="0.25">
      <c r="A18" s="104" t="s">
        <v>1</v>
      </c>
      <c r="B18" s="105" t="s">
        <v>25</v>
      </c>
      <c r="C18" s="105" t="s">
        <v>83</v>
      </c>
      <c r="D18" s="105" t="s">
        <v>84</v>
      </c>
      <c r="E18" s="106" t="s">
        <v>85</v>
      </c>
      <c r="F18" s="105" t="s">
        <v>27</v>
      </c>
      <c r="G18" s="105" t="s">
        <v>86</v>
      </c>
    </row>
    <row r="19" spans="1:7" x14ac:dyDescent="0.25">
      <c r="A19" s="107" t="s">
        <v>125</v>
      </c>
      <c r="B19" s="108">
        <v>222554069</v>
      </c>
      <c r="C19" s="108">
        <v>162306</v>
      </c>
      <c r="D19" s="108">
        <v>5830213</v>
      </c>
      <c r="E19" s="108">
        <v>369331</v>
      </c>
      <c r="F19" s="108">
        <v>-142570811</v>
      </c>
      <c r="G19" s="108">
        <f t="shared" ref="G19:G20" si="2">SUM(B19:F19)</f>
        <v>86345108</v>
      </c>
    </row>
    <row r="20" spans="1:7" x14ac:dyDescent="0.25">
      <c r="A20" s="109" t="s">
        <v>101</v>
      </c>
      <c r="B20" s="117">
        <v>0</v>
      </c>
      <c r="C20" s="117">
        <v>0</v>
      </c>
      <c r="D20" s="117">
        <v>0</v>
      </c>
      <c r="E20" s="117">
        <v>0</v>
      </c>
      <c r="F20" s="117">
        <v>6539237</v>
      </c>
      <c r="G20" s="117">
        <f t="shared" si="2"/>
        <v>6539237</v>
      </c>
    </row>
    <row r="21" spans="1:7" s="118" customFormat="1" x14ac:dyDescent="0.25">
      <c r="A21" s="112" t="s">
        <v>123</v>
      </c>
      <c r="B21" s="117"/>
      <c r="C21" s="117"/>
      <c r="D21" s="117"/>
      <c r="E21" s="117"/>
      <c r="F21" s="117"/>
      <c r="G21" s="117"/>
    </row>
    <row r="22" spans="1:7" s="118" customFormat="1" ht="30" x14ac:dyDescent="0.25">
      <c r="A22" s="109" t="s">
        <v>87</v>
      </c>
      <c r="B22" s="117">
        <v>0</v>
      </c>
      <c r="C22" s="117">
        <v>0</v>
      </c>
      <c r="D22" s="117">
        <v>0</v>
      </c>
      <c r="E22" s="117">
        <v>1454557</v>
      </c>
      <c r="F22" s="117">
        <v>0</v>
      </c>
      <c r="G22" s="117">
        <f t="shared" ref="G22:G26" si="3">SUM(B22:F22)</f>
        <v>1454557</v>
      </c>
    </row>
    <row r="23" spans="1:7" s="118" customFormat="1" ht="45" x14ac:dyDescent="0.25">
      <c r="A23" s="109" t="s">
        <v>50</v>
      </c>
      <c r="B23" s="117">
        <v>0</v>
      </c>
      <c r="C23" s="117">
        <v>0</v>
      </c>
      <c r="D23" s="117">
        <v>0</v>
      </c>
      <c r="E23" s="117">
        <v>39687</v>
      </c>
      <c r="F23" s="117">
        <v>0</v>
      </c>
      <c r="G23" s="117">
        <f t="shared" si="3"/>
        <v>39687</v>
      </c>
    </row>
    <row r="24" spans="1:7" s="118" customFormat="1" ht="45" x14ac:dyDescent="0.25">
      <c r="A24" s="109" t="s">
        <v>51</v>
      </c>
      <c r="B24" s="117">
        <v>0</v>
      </c>
      <c r="C24" s="117">
        <v>0</v>
      </c>
      <c r="D24" s="117">
        <v>0</v>
      </c>
      <c r="E24" s="117">
        <v>-616019</v>
      </c>
      <c r="F24" s="117">
        <v>0</v>
      </c>
      <c r="G24" s="117">
        <f t="shared" si="3"/>
        <v>-616019</v>
      </c>
    </row>
    <row r="25" spans="1:7" s="118" customFormat="1" x14ac:dyDescent="0.25">
      <c r="A25" s="107" t="s">
        <v>103</v>
      </c>
      <c r="B25" s="108">
        <f>SUM(B20:B24)</f>
        <v>0</v>
      </c>
      <c r="C25" s="108">
        <f>SUM(C20:C24)</f>
        <v>0</v>
      </c>
      <c r="D25" s="108">
        <f>SUM(D20:D24)</f>
        <v>0</v>
      </c>
      <c r="E25" s="108">
        <f>SUM(E20:E24)</f>
        <v>878225</v>
      </c>
      <c r="F25" s="108">
        <f>SUM(F20:F24)</f>
        <v>6539237</v>
      </c>
      <c r="G25" s="108">
        <f>SUM(B25:F25)</f>
        <v>7417462</v>
      </c>
    </row>
    <row r="26" spans="1:7" s="118" customFormat="1" x14ac:dyDescent="0.25">
      <c r="A26" s="109" t="s">
        <v>88</v>
      </c>
      <c r="B26" s="119">
        <v>0</v>
      </c>
      <c r="C26" s="119">
        <v>0</v>
      </c>
      <c r="D26" s="119">
        <v>0</v>
      </c>
      <c r="E26" s="119">
        <v>0</v>
      </c>
      <c r="F26" s="119">
        <v>0</v>
      </c>
      <c r="G26" s="117">
        <f t="shared" si="3"/>
        <v>0</v>
      </c>
    </row>
    <row r="27" spans="1:7" s="118" customFormat="1" ht="15.75" thickBot="1" x14ac:dyDescent="0.3">
      <c r="A27" s="107" t="s">
        <v>126</v>
      </c>
      <c r="B27" s="120">
        <f>SUM(B19:B19,B25:B26)</f>
        <v>222554069</v>
      </c>
      <c r="C27" s="120">
        <f t="shared" ref="C27:G27" si="4">SUM(C19:C19,C25:C26)</f>
        <v>162306</v>
      </c>
      <c r="D27" s="120">
        <f t="shared" si="4"/>
        <v>5830213</v>
      </c>
      <c r="E27" s="120">
        <f t="shared" si="4"/>
        <v>1247556</v>
      </c>
      <c r="F27" s="120">
        <f t="shared" si="4"/>
        <v>-136031574</v>
      </c>
      <c r="G27" s="120">
        <f t="shared" si="4"/>
        <v>93762570</v>
      </c>
    </row>
    <row r="28" spans="1:7" s="118" customFormat="1" ht="15.75" thickTop="1" x14ac:dyDescent="0.2">
      <c r="A28" s="121"/>
      <c r="B28" s="122"/>
      <c r="C28" s="122"/>
      <c r="D28" s="122"/>
      <c r="E28" s="122"/>
      <c r="F28" s="122"/>
      <c r="G28" s="122"/>
    </row>
    <row r="29" spans="1:7" x14ac:dyDescent="0.25">
      <c r="D29" s="92"/>
    </row>
    <row r="30" spans="1:7" x14ac:dyDescent="0.25">
      <c r="D30" s="92"/>
    </row>
    <row r="31" spans="1:7" x14ac:dyDescent="0.25">
      <c r="A31" s="89" t="s">
        <v>82</v>
      </c>
      <c r="B31" s="123" t="s">
        <v>82</v>
      </c>
      <c r="C31" s="123"/>
      <c r="D31" s="92"/>
    </row>
    <row r="32" spans="1:7" hidden="1" x14ac:dyDescent="0.25">
      <c r="B32" s="124"/>
      <c r="C32" s="124"/>
      <c r="D32" s="95"/>
    </row>
    <row r="33" spans="1:7" hidden="1" x14ac:dyDescent="0.25"/>
    <row r="34" spans="1:7" hidden="1" x14ac:dyDescent="0.25"/>
    <row r="35" spans="1:7" hidden="1" x14ac:dyDescent="0.25"/>
    <row r="36" spans="1:7" hidden="1" x14ac:dyDescent="0.25"/>
    <row r="37" spans="1:7" hidden="1" x14ac:dyDescent="0.25">
      <c r="A37" s="125"/>
    </row>
    <row r="38" spans="1:7" s="118" customFormat="1" hidden="1" x14ac:dyDescent="0.25">
      <c r="A38" s="97"/>
      <c r="B38" s="98"/>
      <c r="C38" s="98"/>
      <c r="D38" s="123"/>
      <c r="E38" s="123"/>
      <c r="F38" s="123"/>
      <c r="G38" s="123"/>
    </row>
    <row r="39" spans="1:7" s="118" customFormat="1" hidden="1" x14ac:dyDescent="0.25">
      <c r="A39" s="97"/>
      <c r="B39" s="98"/>
      <c r="C39" s="98"/>
      <c r="D39" s="123"/>
      <c r="E39" s="123"/>
      <c r="F39" s="123"/>
      <c r="G39" s="123"/>
    </row>
    <row r="40" spans="1:7" x14ac:dyDescent="0.25">
      <c r="A40" s="92" t="s">
        <v>31</v>
      </c>
      <c r="B40" s="92" t="s">
        <v>32</v>
      </c>
      <c r="C40" s="92"/>
    </row>
    <row r="41" spans="1:7" x14ac:dyDescent="0.25">
      <c r="A41" s="92" t="s">
        <v>33</v>
      </c>
      <c r="B41" s="92" t="s">
        <v>34</v>
      </c>
      <c r="C41" s="92"/>
    </row>
    <row r="42" spans="1:7" hidden="1" x14ac:dyDescent="0.25"/>
    <row r="43" spans="1:7" hidden="1" x14ac:dyDescent="0.25"/>
    <row r="44" spans="1:7" hidden="1" x14ac:dyDescent="0.25"/>
    <row r="45" spans="1:7" ht="15" hidden="1" customHeight="1" x14ac:dyDescent="0.25"/>
    <row r="46" spans="1:7" ht="15" hidden="1" customHeight="1" x14ac:dyDescent="0.25"/>
    <row r="47" spans="1:7" ht="15" hidden="1" customHeight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Автор</cp:lastModifiedBy>
  <dcterms:created xsi:type="dcterms:W3CDTF">2021-11-04T09:22:56Z</dcterms:created>
  <dcterms:modified xsi:type="dcterms:W3CDTF">2021-11-04T09:46:15Z</dcterms:modified>
</cp:coreProperties>
</file>