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7" i="3" l="1"/>
  <c r="D37" i="3"/>
  <c r="E32" i="3"/>
  <c r="D32" i="3"/>
  <c r="D26" i="3"/>
  <c r="D28" i="3" s="1"/>
  <c r="D40" i="3" s="1"/>
  <c r="D42" i="3" s="1"/>
  <c r="E15" i="3"/>
  <c r="E26" i="3" s="1"/>
  <c r="E28" i="3" s="1"/>
  <c r="E40" i="3" s="1"/>
  <c r="E42" i="3" s="1"/>
  <c r="D15" i="3"/>
  <c r="E9" i="5"/>
  <c r="D9" i="5"/>
  <c r="E40" i="2"/>
  <c r="D40" i="2"/>
  <c r="E34" i="2"/>
  <c r="D34" i="2"/>
  <c r="E26" i="2"/>
  <c r="D26" i="2"/>
  <c r="E16" i="2"/>
  <c r="E20" i="2" s="1"/>
  <c r="D16" i="2"/>
  <c r="D20" i="2" s="1"/>
  <c r="D27" i="2" s="1"/>
  <c r="D29" i="2" s="1"/>
  <c r="D42" i="2" s="1"/>
  <c r="D44" i="2" s="1"/>
  <c r="D39" i="1"/>
  <c r="E27" i="2" l="1"/>
  <c r="E29" i="2" s="1"/>
  <c r="E42" i="2" s="1"/>
  <c r="E44" i="2" s="1"/>
  <c r="D27" i="1" l="1"/>
  <c r="E12" i="5" l="1"/>
  <c r="D12" i="5"/>
  <c r="D47" i="1"/>
  <c r="E47" i="1" l="1"/>
  <c r="E39" i="1"/>
  <c r="E27" i="1"/>
  <c r="D48" i="1" l="1"/>
  <c r="E48" i="1"/>
</calcChain>
</file>

<file path=xl/sharedStrings.xml><?xml version="1.0" encoding="utf-8"?>
<sst xmlns="http://schemas.openxmlformats.org/spreadsheetml/2006/main" count="280" uniqueCount="146">
  <si>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</si>
  <si>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</si>
  <si>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</si>
  <si>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</si>
  <si>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</si>
  <si>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</si>
  <si>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</si>
  <si>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</si>
  <si>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</si>
  <si>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</si>
  <si>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</si>
  <si>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</si>
  <si>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</si>
  <si>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</si>
  <si>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</si>
  <si>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</si>
  <si>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</si>
  <si>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</si>
  <si>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</si>
  <si>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</si>
  <si>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</si>
  <si>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</si>
  <si>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</si>
  <si>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</si>
  <si>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</si>
  <si>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</si>
  <si>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</si>
  <si>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</si>
  <si>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</si>
  <si>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</si>
  <si>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</si>
  <si>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</si>
  <si>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</si>
  <si>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</si>
  <si>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</si>
  <si>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</si>
  <si>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</si>
  <si>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</si>
  <si>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</si>
  <si>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</si>
  <si>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</si>
  <si>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</si>
  <si>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</si>
  <si>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</si>
  <si>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</si>
  <si>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</si>
  <si>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</si>
  <si>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</si>
  <si>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</si>
  <si>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</si>
  <si>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</si>
  <si>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</si>
  <si>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</si>
  <si>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</si>
  <si>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</si>
  <si>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</si>
  <si>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</si>
  <si>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</si>
  <si>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</si>
  <si>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</si>
  <si>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</si>
  <si>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</si>
  <si>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</si>
  <si>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Процентные доходы по инвестиционным ценным бумагам</t>
  </si>
  <si>
    <t>Запасы</t>
  </si>
  <si>
    <t>2019 года</t>
  </si>
  <si>
    <t>Шоданова Г.Т.</t>
  </si>
  <si>
    <t>Управляющий директор - член Правления</t>
  </si>
  <si>
    <t>Главный бухгалтер</t>
  </si>
  <si>
    <t>Расходы по кредитным убыткам</t>
  </si>
  <si>
    <t>На 31 декабря 2018 года</t>
  </si>
  <si>
    <t>Накопленный дефицит/нераспределенная прибыль*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</si>
  <si>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</si>
  <si>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</si>
  <si>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</si>
  <si>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</si>
  <si>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</si>
  <si>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</si>
  <si>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</si>
  <si>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</si>
  <si>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</si>
  <si>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</si>
  <si>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</si>
  <si>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</si>
  <si>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</si>
  <si>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</si>
  <si>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</si>
  <si>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</si>
  <si>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</si>
  <si>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Экономия по корпоративному подоходному налогу</t>
  </si>
  <si>
    <t>ПРОМЕЖУТОЧНЫЙ СОКРАЩЕННЫЙ ОТЧЕТ О ПРИБЫЛИ ИЛИ УБЫТКЕ</t>
  </si>
  <si>
    <t>ПРОМЕЖУТОЧНЫЙ СОКРАЩЕННЫЙ ОТЧЕТ ОБ ИЗМЕНЕНИЯХ В СОБСТВЕННОМ КАПИТАЛЕ</t>
  </si>
  <si>
    <t>Непроцентные доходы/(расходы)</t>
  </si>
  <si>
    <t>Карнакова Н.Ш.</t>
  </si>
  <si>
    <t>Активы, предназначенные для продажи</t>
  </si>
  <si>
    <t>на 31 марта 2020 года</t>
  </si>
  <si>
    <t>31 декабря 2019 года</t>
  </si>
  <si>
    <t>31 марта 2020 года</t>
  </si>
  <si>
    <t>Инвестиционные ценные бумаги</t>
  </si>
  <si>
    <t>82.837.204</t>
  </si>
  <si>
    <t>26.156.975</t>
  </si>
  <si>
    <t>1.436.184</t>
  </si>
  <si>
    <t>(9.605.611)</t>
  </si>
  <si>
    <t>13.337.774</t>
  </si>
  <si>
    <t>8.434.234</t>
  </si>
  <si>
    <t>114.162.526</t>
  </si>
  <si>
    <t>109.258.986</t>
  </si>
  <si>
    <t>За три месяца,</t>
  </si>
  <si>
    <t>закончившихся 31 марта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</si>
  <si>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</si>
  <si>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</si>
  <si>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</si>
  <si>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</si>
  <si>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</si>
  <si>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</si>
  <si>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</si>
  <si>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</si>
  <si>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>4.903.540</t>
  </si>
  <si>
    <t>1.514.440</t>
  </si>
  <si>
    <t>За три месяца, закончившихся 31 марта 2020 года</t>
  </si>
  <si>
    <t xml:space="preserve">За три месяца, закончившихся 31 марта </t>
  </si>
  <si>
    <t>Уставный</t>
  </si>
  <si>
    <t>капитал</t>
  </si>
  <si>
    <t>Дополнитель-ный капитал</t>
  </si>
  <si>
    <t>Резервный</t>
  </si>
  <si>
    <t>Накопленный дефицит / нераспределён-ная прибыль</t>
  </si>
  <si>
    <t>25.730.293</t>
  </si>
  <si>
    <t>5.951.642</t>
  </si>
  <si>
    <t>106.349.712</t>
  </si>
  <si>
    <t>Итого совокупный доход за отчётный год</t>
  </si>
  <si>
    <t>–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</si>
  <si>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0"/>
        <color theme="1"/>
        <rFont val="Garamond"/>
        <family val="1"/>
        <charset val="204"/>
      </rPr>
      <t>(Примечание 25)</t>
    </r>
  </si>
  <si>
    <r>
      <t xml:space="preserve">Резерв по условному распределению за период </t>
    </r>
    <r>
      <rPr>
        <i/>
        <sz val="10"/>
        <color theme="1"/>
        <rFont val="Garamond"/>
        <family val="1"/>
        <charset val="204"/>
      </rPr>
      <t>(Примечание 25 )</t>
    </r>
  </si>
  <si>
    <t>На 31 марта 2019 года</t>
  </si>
  <si>
    <t>7.466.082</t>
  </si>
  <si>
    <t>107.864.152</t>
  </si>
  <si>
    <t xml:space="preserve">На 31 декабря 2019 года </t>
  </si>
  <si>
    <t>Итого совокупный убыток за отчётный период</t>
  </si>
  <si>
    <r>
      <t xml:space="preserve">Резерв по условному распределению за период </t>
    </r>
    <r>
      <rPr>
        <i/>
        <sz val="10"/>
        <color theme="1"/>
        <rFont val="Garamond"/>
        <family val="1"/>
        <charset val="204"/>
      </rPr>
      <t>(Примечание 25)</t>
    </r>
  </si>
  <si>
    <t xml:space="preserve">На 31 марта 2020 года 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</si>
  <si>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25)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</si>
  <si>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25 )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</si>
  <si>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25)</t>
    </r>
  </si>
  <si>
    <t xml:space="preserve">За три месяца, </t>
  </si>
  <si>
    <t>Продажа/(Приобретение) прочих финансовых активов</t>
  </si>
  <si>
    <t>Погашение задолженности перед акционером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</si>
</sst>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2" formatCode="_(* #,##0.00_);_(* \(#,##0.00\);_(* &quot;-&quot;??_);_(@_)"/>
    <numFmt numFmtId="173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2" fontId="3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7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0" fontId="10" fillId="0" borderId="0" xfId="2" applyNumberFormat="1" applyFont="1" applyAlignment="1">
      <alignment horizontal="right"/>
    </xf>
    <xf numFmtId="167" fontId="8" fillId="0" borderId="0" xfId="2" applyNumberFormat="1" applyFont="1"/>
    <xf numFmtId="0" fontId="10" fillId="0" borderId="0" xfId="4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168" fontId="13" fillId="0" borderId="0" xfId="4" applyNumberFormat="1" applyFont="1" applyBorder="1" applyAlignment="1" applyProtection="1">
      <alignment horizontal="left" wrapText="1"/>
      <protection locked="0"/>
    </xf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10" fillId="0" borderId="0" xfId="2" applyNumberFormat="1" applyFont="1" applyAlignment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5" fillId="0" borderId="0" xfId="0" applyFont="1"/>
    <xf numFmtId="0" fontId="17" fillId="0" borderId="0" xfId="2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0" fontId="2" fillId="0" borderId="0" xfId="0" applyFon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21" fillId="0" borderId="0" xfId="0" applyFont="1" applyAlignment="1">
      <alignment horizontal="justify" vertical="center"/>
    </xf>
    <xf numFmtId="0" fontId="0" fillId="0" borderId="0" xfId="0" applyFill="1"/>
    <xf numFmtId="3" fontId="3" fillId="0" borderId="0" xfId="0" applyNumberFormat="1" applyFont="1" applyFill="1"/>
    <xf numFmtId="3" fontId="5" fillId="0" borderId="0" xfId="0" applyNumberFormat="1" applyFont="1" applyFill="1" applyBorder="1"/>
    <xf numFmtId="4" fontId="0" fillId="0" borderId="0" xfId="0" applyNumberFormat="1"/>
    <xf numFmtId="0" fontId="8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center" wrapText="1"/>
    </xf>
    <xf numFmtId="173" fontId="19" fillId="0" borderId="0" xfId="1" applyNumberFormat="1" applyFont="1" applyFill="1"/>
    <xf numFmtId="3" fontId="5" fillId="0" borderId="0" xfId="0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23" fillId="0" borderId="0" xfId="2" applyFont="1" applyFill="1" applyAlignment="1">
      <alignment horizontal="left" wrapText="1"/>
    </xf>
    <xf numFmtId="168" fontId="13" fillId="0" borderId="0" xfId="4" applyNumberFormat="1" applyFont="1" applyFill="1" applyBorder="1" applyAlignment="1" applyProtection="1">
      <alignment horizontal="left" wrapText="1"/>
      <protection locked="0"/>
    </xf>
    <xf numFmtId="0" fontId="8" fillId="0" borderId="0" xfId="5" applyFont="1" applyFill="1" applyAlignment="1">
      <alignment horizontal="center"/>
    </xf>
    <xf numFmtId="166" fontId="9" fillId="0" borderId="0" xfId="3" applyNumberFormat="1" applyFont="1" applyFill="1" applyBorder="1" applyAlignment="1" applyProtection="1"/>
    <xf numFmtId="0" fontId="9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14" fontId="27" fillId="0" borderId="0" xfId="2" applyNumberFormat="1" applyFont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28" fillId="0" borderId="0" xfId="2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justify" vertical="center"/>
    </xf>
    <xf numFmtId="0" fontId="30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30" fillId="0" borderId="0" xfId="0" applyFont="1" applyAlignment="1">
      <alignment wrapText="1"/>
    </xf>
    <xf numFmtId="3" fontId="30" fillId="0" borderId="0" xfId="0" applyNumberFormat="1" applyFont="1" applyFill="1"/>
    <xf numFmtId="3" fontId="30" fillId="0" borderId="0" xfId="0" applyNumberFormat="1" applyFont="1"/>
    <xf numFmtId="3" fontId="30" fillId="0" borderId="0" xfId="0" applyNumberFormat="1" applyFont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5" xfId="0" applyNumberFormat="1" applyFont="1" applyBorder="1" applyAlignment="1">
      <alignment horizontal="right" vertical="center"/>
    </xf>
    <xf numFmtId="0" fontId="30" fillId="0" borderId="0" xfId="0" applyFont="1" applyFill="1"/>
    <xf numFmtId="0" fontId="30" fillId="0" borderId="0" xfId="0" applyFont="1" applyFill="1" applyAlignment="1">
      <alignment horizontal="left" vertical="center" indent="1"/>
    </xf>
    <xf numFmtId="0" fontId="32" fillId="0" borderId="0" xfId="0" applyFont="1" applyFill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indent="1"/>
    </xf>
    <xf numFmtId="0" fontId="32" fillId="0" borderId="0" xfId="0" applyFont="1" applyFill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0" fillId="0" borderId="7" xfId="0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1" fillId="0" borderId="7" xfId="0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3" fontId="34" fillId="0" borderId="0" xfId="0" applyNumberFormat="1" applyFont="1" applyAlignment="1">
      <alignment vertical="center"/>
    </xf>
    <xf numFmtId="3" fontId="35" fillId="0" borderId="8" xfId="0" applyNumberFormat="1" applyFont="1" applyBorder="1" applyAlignment="1">
      <alignment vertical="center"/>
    </xf>
    <xf numFmtId="3" fontId="34" fillId="0" borderId="7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0" fillId="0" borderId="0" xfId="0" applyFont="1" applyFill="1" applyAlignment="1"/>
    <xf numFmtId="0" fontId="0" fillId="0" borderId="0" xfId="0" applyFill="1" applyAlignment="1"/>
    <xf numFmtId="0" fontId="31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left" vertical="center" wrapText="1" indent="1"/>
    </xf>
    <xf numFmtId="3" fontId="30" fillId="0" borderId="8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vertical="center"/>
    </xf>
    <xf numFmtId="3" fontId="30" fillId="0" borderId="9" xfId="0" applyNumberFormat="1" applyFont="1" applyBorder="1" applyAlignment="1">
      <alignment horizontal="right" vertical="center"/>
    </xf>
    <xf numFmtId="4" fontId="30" fillId="0" borderId="0" xfId="0" applyNumberFormat="1" applyFont="1" applyAlignment="1">
      <alignment horizontal="center" vertical="center" wrapText="1"/>
    </xf>
    <xf numFmtId="0" fontId="13" fillId="0" borderId="0" xfId="5" applyFont="1" applyFill="1" applyAlignment="1">
      <alignment horizontal="left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8" zoomScaleNormal="100" workbookViewId="0">
      <selection activeCell="B53" sqref="B53"/>
    </sheetView>
  </sheetViews>
  <sheetFormatPr defaultRowHeight="15" x14ac:dyDescent="0.25"/>
  <cols>
    <col min="2" max="2" width="57.7109375" customWidth="1"/>
    <col min="3" max="3" width="9.85546875" style="54" customWidth="1"/>
    <col min="4" max="4" width="15.5703125" style="54" customWidth="1"/>
    <col min="5" max="5" width="20.140625" customWidth="1"/>
    <col min="9" max="9" width="12.42578125" customWidth="1"/>
  </cols>
  <sheetData>
    <row r="1" spans="1:9" x14ac:dyDescent="0.25">
      <c r="A1" s="1"/>
      <c r="B1" s="2"/>
      <c r="C1" s="62"/>
      <c r="D1" s="58"/>
      <c r="E1" s="12"/>
    </row>
    <row r="2" spans="1:9" x14ac:dyDescent="0.25">
      <c r="A2" s="67" t="s">
        <v>52</v>
      </c>
      <c r="B2" s="67"/>
      <c r="C2" s="67"/>
      <c r="D2" s="67"/>
      <c r="E2" s="67"/>
    </row>
    <row r="3" spans="1:9" x14ac:dyDescent="0.25">
      <c r="A3" s="68" t="s">
        <v>95</v>
      </c>
      <c r="B3" s="68"/>
      <c r="C3" s="68"/>
      <c r="D3" s="68"/>
      <c r="E3" s="68"/>
    </row>
    <row r="4" spans="1:9" x14ac:dyDescent="0.25">
      <c r="A4" s="69" t="s">
        <v>26</v>
      </c>
      <c r="B4" s="69"/>
      <c r="C4" s="69"/>
      <c r="D4" s="69"/>
      <c r="E4" s="69"/>
    </row>
    <row r="5" spans="1:9" x14ac:dyDescent="0.25">
      <c r="A5" s="4"/>
      <c r="B5" s="2"/>
      <c r="C5" s="62"/>
      <c r="D5" s="58"/>
      <c r="E5" s="12"/>
    </row>
    <row r="6" spans="1:9" x14ac:dyDescent="0.25">
      <c r="A6" s="3"/>
      <c r="B6" s="2"/>
      <c r="C6" s="62"/>
    </row>
    <row r="7" spans="1:9" x14ac:dyDescent="0.25">
      <c r="A7" s="3"/>
      <c r="B7" s="2"/>
      <c r="C7" s="62"/>
      <c r="D7" s="28"/>
      <c r="E7" s="3"/>
    </row>
    <row r="8" spans="1:9" x14ac:dyDescent="0.25">
      <c r="A8" s="3"/>
      <c r="B8" s="5"/>
      <c r="C8" s="27"/>
      <c r="D8" s="28"/>
      <c r="E8" s="6"/>
    </row>
    <row r="9" spans="1:9" x14ac:dyDescent="0.25">
      <c r="A9" s="3"/>
      <c r="B9" s="2"/>
      <c r="C9" s="62"/>
      <c r="D9" s="28"/>
      <c r="E9" s="3"/>
    </row>
    <row r="10" spans="1:9" ht="26.25" x14ac:dyDescent="0.25">
      <c r="A10" s="7"/>
      <c r="B10" s="8"/>
      <c r="C10" s="63" t="s">
        <v>34</v>
      </c>
      <c r="D10" s="59" t="s">
        <v>97</v>
      </c>
      <c r="E10" s="9" t="s">
        <v>96</v>
      </c>
    </row>
    <row r="11" spans="1:9" x14ac:dyDescent="0.25">
      <c r="B11" s="10" t="s">
        <v>27</v>
      </c>
      <c r="C11" s="64"/>
      <c r="D11" s="28"/>
      <c r="E11" s="3"/>
      <c r="I11" s="57"/>
    </row>
    <row r="12" spans="1:9" x14ac:dyDescent="0.25">
      <c r="A12" s="5"/>
      <c r="B12" s="11" t="s">
        <v>0</v>
      </c>
      <c r="C12" s="65">
        <v>3</v>
      </c>
      <c r="D12" s="12">
        <v>21662878</v>
      </c>
      <c r="E12" s="12">
        <v>20580665</v>
      </c>
      <c r="I12" s="57"/>
    </row>
    <row r="13" spans="1:9" x14ac:dyDescent="0.25">
      <c r="A13" s="13"/>
      <c r="B13" s="14" t="s">
        <v>1</v>
      </c>
      <c r="C13" s="65">
        <v>4</v>
      </c>
      <c r="D13" s="12">
        <v>9050207</v>
      </c>
      <c r="E13" s="12">
        <v>8451527</v>
      </c>
      <c r="I13" s="57"/>
    </row>
    <row r="14" spans="1:9" s="52" customFormat="1" x14ac:dyDescent="0.25">
      <c r="A14" s="13"/>
      <c r="B14" s="14" t="s">
        <v>98</v>
      </c>
      <c r="C14" s="65">
        <v>5</v>
      </c>
      <c r="D14" s="12">
        <v>10492250</v>
      </c>
      <c r="E14" s="12">
        <v>11179190</v>
      </c>
      <c r="I14" s="57"/>
    </row>
    <row r="15" spans="1:9" x14ac:dyDescent="0.25">
      <c r="A15" s="13"/>
      <c r="B15" s="14" t="s">
        <v>2</v>
      </c>
      <c r="C15" s="65">
        <v>6</v>
      </c>
      <c r="D15" s="12">
        <v>36476298</v>
      </c>
      <c r="E15" s="12">
        <v>36929798</v>
      </c>
      <c r="I15" s="57"/>
    </row>
    <row r="16" spans="1:9" x14ac:dyDescent="0.25">
      <c r="A16" s="13"/>
      <c r="B16" s="14" t="s">
        <v>3</v>
      </c>
      <c r="C16" s="65">
        <v>7</v>
      </c>
      <c r="D16" s="12">
        <v>218587974</v>
      </c>
      <c r="E16" s="12">
        <v>226615145</v>
      </c>
      <c r="I16" s="57"/>
    </row>
    <row r="17" spans="1:9" s="52" customFormat="1" x14ac:dyDescent="0.25">
      <c r="A17" s="13"/>
      <c r="B17" s="14" t="s">
        <v>94</v>
      </c>
      <c r="C17" s="65"/>
      <c r="D17" s="12">
        <v>511083</v>
      </c>
      <c r="E17" s="12">
        <v>511083</v>
      </c>
      <c r="I17" s="57"/>
    </row>
    <row r="18" spans="1:9" x14ac:dyDescent="0.25">
      <c r="A18" s="13"/>
      <c r="B18" s="15" t="s">
        <v>4</v>
      </c>
      <c r="C18" s="65">
        <v>8</v>
      </c>
      <c r="D18" s="12">
        <v>9031663</v>
      </c>
      <c r="E18" s="12">
        <v>7674856</v>
      </c>
    </row>
    <row r="19" spans="1:9" s="52" customFormat="1" x14ac:dyDescent="0.25">
      <c r="A19" s="13"/>
      <c r="B19" s="15" t="s">
        <v>64</v>
      </c>
      <c r="C19" s="65">
        <v>9</v>
      </c>
      <c r="D19" s="12">
        <v>33741</v>
      </c>
      <c r="E19" s="12">
        <v>30085</v>
      </c>
      <c r="I19" s="57"/>
    </row>
    <row r="20" spans="1:9" x14ac:dyDescent="0.25">
      <c r="A20" s="13"/>
      <c r="B20" s="17" t="s">
        <v>35</v>
      </c>
      <c r="C20" s="65"/>
      <c r="D20" s="12">
        <v>134137</v>
      </c>
      <c r="E20" s="12">
        <v>134137</v>
      </c>
      <c r="I20" s="57"/>
    </row>
    <row r="21" spans="1:9" x14ac:dyDescent="0.25">
      <c r="A21" s="13"/>
      <c r="B21" s="15" t="s">
        <v>5</v>
      </c>
      <c r="C21" s="65">
        <v>10</v>
      </c>
      <c r="D21" s="12">
        <v>427674</v>
      </c>
      <c r="E21" s="12">
        <v>463556</v>
      </c>
      <c r="I21" s="57"/>
    </row>
    <row r="22" spans="1:9" x14ac:dyDescent="0.25">
      <c r="A22" s="13"/>
      <c r="B22" s="15" t="s">
        <v>6</v>
      </c>
      <c r="C22" s="65">
        <v>11</v>
      </c>
      <c r="D22" s="12">
        <v>551492</v>
      </c>
      <c r="E22" s="12">
        <v>581104</v>
      </c>
      <c r="I22" s="57"/>
    </row>
    <row r="23" spans="1:9" x14ac:dyDescent="0.25">
      <c r="A23" s="13"/>
      <c r="B23" s="16" t="s">
        <v>56</v>
      </c>
      <c r="C23" s="65">
        <v>12</v>
      </c>
      <c r="D23" s="12">
        <v>5747897</v>
      </c>
      <c r="E23" s="12">
        <v>6137493</v>
      </c>
      <c r="I23" s="57"/>
    </row>
    <row r="24" spans="1:9" x14ac:dyDescent="0.25">
      <c r="A24" s="13"/>
      <c r="B24" s="16" t="s">
        <v>7</v>
      </c>
      <c r="C24" s="65">
        <v>13</v>
      </c>
      <c r="D24" s="12">
        <v>3622812</v>
      </c>
      <c r="E24" s="12">
        <v>5597916</v>
      </c>
      <c r="I24" s="57"/>
    </row>
    <row r="25" spans="1:9" x14ac:dyDescent="0.25">
      <c r="A25" s="13"/>
      <c r="B25" s="16" t="s">
        <v>60</v>
      </c>
      <c r="C25" s="65">
        <v>14</v>
      </c>
      <c r="D25" s="12">
        <v>629782</v>
      </c>
      <c r="E25" s="12">
        <v>629553</v>
      </c>
    </row>
    <row r="26" spans="1:9" x14ac:dyDescent="0.25">
      <c r="A26" s="13"/>
      <c r="B26" s="16" t="s">
        <v>8</v>
      </c>
      <c r="C26" s="65">
        <v>22</v>
      </c>
      <c r="D26" s="12">
        <v>259110</v>
      </c>
      <c r="E26" s="12">
        <v>219471</v>
      </c>
    </row>
    <row r="27" spans="1:9" ht="15.75" thickBot="1" x14ac:dyDescent="0.3">
      <c r="A27" s="13"/>
      <c r="B27" s="18" t="s">
        <v>28</v>
      </c>
      <c r="C27" s="65"/>
      <c r="D27" s="19">
        <f>SUM(D12:D26)</f>
        <v>317218998</v>
      </c>
      <c r="E27" s="19">
        <f>SUM(E12:E26)</f>
        <v>325735579</v>
      </c>
    </row>
    <row r="28" spans="1:9" ht="15.75" thickTop="1" x14ac:dyDescent="0.25">
      <c r="A28" s="13"/>
      <c r="B28" s="18"/>
      <c r="C28" s="65"/>
      <c r="D28" s="12"/>
      <c r="E28" s="12"/>
    </row>
    <row r="29" spans="1:9" x14ac:dyDescent="0.25">
      <c r="A29" s="13"/>
      <c r="B29" s="18" t="s">
        <v>29</v>
      </c>
      <c r="C29" s="65"/>
      <c r="D29" s="12"/>
      <c r="E29" s="12"/>
    </row>
    <row r="30" spans="1:9" x14ac:dyDescent="0.25">
      <c r="A30" s="20"/>
      <c r="B30" s="16" t="s">
        <v>59</v>
      </c>
      <c r="C30" s="65">
        <v>15</v>
      </c>
      <c r="D30" s="12">
        <v>49677686</v>
      </c>
      <c r="E30" s="12">
        <v>54136402</v>
      </c>
    </row>
    <row r="31" spans="1:9" x14ac:dyDescent="0.25">
      <c r="A31" s="13"/>
      <c r="B31" s="16" t="s">
        <v>9</v>
      </c>
      <c r="C31" s="65">
        <v>16</v>
      </c>
      <c r="D31" s="12">
        <v>61117965</v>
      </c>
      <c r="E31" s="12">
        <v>75934329</v>
      </c>
    </row>
    <row r="32" spans="1:9" x14ac:dyDescent="0.25">
      <c r="A32" s="13"/>
      <c r="B32" s="16" t="s">
        <v>49</v>
      </c>
      <c r="C32" s="65">
        <v>17</v>
      </c>
      <c r="D32" s="12">
        <v>70026685</v>
      </c>
      <c r="E32" s="12">
        <v>65384934</v>
      </c>
    </row>
    <row r="33" spans="1:5" ht="26.25" x14ac:dyDescent="0.25">
      <c r="A33" s="13"/>
      <c r="B33" s="46" t="s">
        <v>58</v>
      </c>
      <c r="C33" s="65"/>
      <c r="D33" s="12">
        <v>708644</v>
      </c>
      <c r="E33" s="12">
        <v>754648</v>
      </c>
    </row>
    <row r="34" spans="1:5" x14ac:dyDescent="0.25">
      <c r="A34" s="13"/>
      <c r="B34" s="16" t="s">
        <v>10</v>
      </c>
      <c r="C34" s="65">
        <v>19</v>
      </c>
      <c r="D34" s="12">
        <v>5254885</v>
      </c>
      <c r="E34" s="12">
        <v>4795803</v>
      </c>
    </row>
    <row r="35" spans="1:5" x14ac:dyDescent="0.25">
      <c r="A35" s="13"/>
      <c r="B35" s="16" t="s">
        <v>87</v>
      </c>
      <c r="C35" s="65"/>
      <c r="D35" s="12">
        <v>7318680</v>
      </c>
      <c r="E35" s="12">
        <v>7642894</v>
      </c>
    </row>
    <row r="36" spans="1:5" x14ac:dyDescent="0.25">
      <c r="A36" s="13"/>
      <c r="B36" s="16" t="s">
        <v>61</v>
      </c>
      <c r="C36" s="65">
        <v>20</v>
      </c>
      <c r="D36" s="12">
        <v>6535262</v>
      </c>
      <c r="E36" s="12">
        <v>5905348</v>
      </c>
    </row>
    <row r="37" spans="1:5" x14ac:dyDescent="0.25">
      <c r="A37" s="13"/>
      <c r="B37" s="16" t="s">
        <v>62</v>
      </c>
      <c r="C37" s="65">
        <v>21</v>
      </c>
      <c r="D37" s="12">
        <v>34500</v>
      </c>
      <c r="E37" s="12">
        <v>29629</v>
      </c>
    </row>
    <row r="38" spans="1:5" x14ac:dyDescent="0.25">
      <c r="A38" s="13"/>
      <c r="B38" s="16" t="s">
        <v>11</v>
      </c>
      <c r="C38" s="65">
        <v>22</v>
      </c>
      <c r="D38" s="12">
        <v>2382165</v>
      </c>
      <c r="E38" s="12">
        <v>1892606</v>
      </c>
    </row>
    <row r="39" spans="1:5" x14ac:dyDescent="0.25">
      <c r="A39" s="13"/>
      <c r="B39" s="21" t="s">
        <v>30</v>
      </c>
      <c r="C39" s="65"/>
      <c r="D39" s="22">
        <f>SUM(D30:D38)</f>
        <v>203056472</v>
      </c>
      <c r="E39" s="22">
        <f>SUM(E30:E38)</f>
        <v>216476593</v>
      </c>
    </row>
    <row r="40" spans="1:5" x14ac:dyDescent="0.25">
      <c r="A40" s="13"/>
      <c r="B40" s="23"/>
      <c r="C40" s="65"/>
      <c r="D40" s="12"/>
      <c r="E40" s="12"/>
    </row>
    <row r="41" spans="1:5" x14ac:dyDescent="0.25">
      <c r="A41" s="13"/>
      <c r="B41" s="18" t="s">
        <v>31</v>
      </c>
      <c r="C41" s="65"/>
      <c r="D41" s="12"/>
      <c r="E41" s="12"/>
    </row>
    <row r="42" spans="1:5" x14ac:dyDescent="0.25">
      <c r="B42" s="16" t="s">
        <v>12</v>
      </c>
      <c r="C42" s="65">
        <v>25</v>
      </c>
      <c r="D42" s="12">
        <v>82837204</v>
      </c>
      <c r="E42" s="12">
        <v>82837204</v>
      </c>
    </row>
    <row r="43" spans="1:5" x14ac:dyDescent="0.25">
      <c r="A43" s="3"/>
      <c r="B43" s="16" t="s">
        <v>57</v>
      </c>
      <c r="C43" s="65">
        <v>25</v>
      </c>
      <c r="D43" s="12">
        <v>26156975</v>
      </c>
      <c r="E43" s="12">
        <v>26156975</v>
      </c>
    </row>
    <row r="44" spans="1:5" x14ac:dyDescent="0.25">
      <c r="A44" s="3"/>
      <c r="B44" s="16" t="s">
        <v>13</v>
      </c>
      <c r="C44" s="65">
        <v>25</v>
      </c>
      <c r="D44" s="12">
        <v>1436184</v>
      </c>
      <c r="E44" s="12">
        <v>1436184</v>
      </c>
    </row>
    <row r="45" spans="1:5" x14ac:dyDescent="0.25">
      <c r="A45" s="3"/>
      <c r="B45" s="24" t="s">
        <v>14</v>
      </c>
      <c r="C45" s="65">
        <v>25</v>
      </c>
      <c r="D45" s="12">
        <v>-9605611</v>
      </c>
      <c r="E45" s="12">
        <v>-9605611</v>
      </c>
    </row>
    <row r="46" spans="1:5" x14ac:dyDescent="0.25">
      <c r="A46" s="3"/>
      <c r="B46" s="16" t="s">
        <v>15</v>
      </c>
      <c r="C46" s="65"/>
      <c r="D46" s="12">
        <v>13337774</v>
      </c>
      <c r="E46" s="12">
        <v>8434234</v>
      </c>
    </row>
    <row r="47" spans="1:5" x14ac:dyDescent="0.25">
      <c r="A47" s="3"/>
      <c r="B47" s="18" t="s">
        <v>32</v>
      </c>
      <c r="C47" s="65"/>
      <c r="D47" s="25">
        <f>SUM(D42:D46)</f>
        <v>114162526</v>
      </c>
      <c r="E47" s="25">
        <f>SUM(E42:E46)</f>
        <v>109258986</v>
      </c>
    </row>
    <row r="48" spans="1:5" ht="15.75" thickBot="1" x14ac:dyDescent="0.3">
      <c r="A48" s="3"/>
      <c r="B48" s="26" t="s">
        <v>33</v>
      </c>
      <c r="C48" s="65"/>
      <c r="D48" s="19">
        <f>D47+D39</f>
        <v>317218998</v>
      </c>
      <c r="E48" s="19">
        <f>E47+E39</f>
        <v>325735579</v>
      </c>
    </row>
    <row r="49" spans="1:5" s="52" customFormat="1" ht="15.75" thickTop="1" x14ac:dyDescent="0.25">
      <c r="A49" s="3"/>
      <c r="B49" s="26"/>
      <c r="C49" s="65"/>
      <c r="D49" s="66"/>
      <c r="E49" s="66"/>
    </row>
    <row r="50" spans="1:5" x14ac:dyDescent="0.25">
      <c r="A50" s="3"/>
      <c r="B50" s="144" t="s">
        <v>88</v>
      </c>
      <c r="C50" s="65">
        <v>25</v>
      </c>
      <c r="D50" s="143">
        <v>1371.5</v>
      </c>
      <c r="E50" s="143">
        <v>1311.95</v>
      </c>
    </row>
    <row r="51" spans="1:5" x14ac:dyDescent="0.25">
      <c r="A51" s="27"/>
      <c r="B51" s="28"/>
      <c r="C51" s="65"/>
      <c r="D51" s="40"/>
      <c r="E51" s="40"/>
    </row>
    <row r="52" spans="1:5" x14ac:dyDescent="0.25">
      <c r="C52" s="65"/>
    </row>
    <row r="53" spans="1:5" x14ac:dyDescent="0.25">
      <c r="B53" t="s">
        <v>93</v>
      </c>
      <c r="C53" s="65"/>
      <c r="D53" s="54" t="s">
        <v>67</v>
      </c>
    </row>
    <row r="54" spans="1:5" x14ac:dyDescent="0.25">
      <c r="C54" s="65"/>
    </row>
    <row r="55" spans="1:5" x14ac:dyDescent="0.25">
      <c r="B55" t="s">
        <v>66</v>
      </c>
      <c r="D55" s="54" t="s">
        <v>68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" zoomScaleNormal="100" workbookViewId="0">
      <selection activeCell="G13" sqref="G13"/>
    </sheetView>
  </sheetViews>
  <sheetFormatPr defaultRowHeight="15" x14ac:dyDescent="0.25"/>
  <cols>
    <col min="2" max="2" width="64" customWidth="1"/>
    <col min="3" max="3" width="11.140625" style="93" customWidth="1"/>
    <col min="4" max="4" width="17.85546875" style="54" customWidth="1"/>
    <col min="5" max="5" width="16.5703125" customWidth="1"/>
  </cols>
  <sheetData>
    <row r="1" spans="1:5" x14ac:dyDescent="0.25">
      <c r="A1" s="29"/>
      <c r="B1" s="30"/>
      <c r="C1" s="90"/>
      <c r="D1" s="30"/>
      <c r="E1" s="30"/>
    </row>
    <row r="2" spans="1:5" x14ac:dyDescent="0.25">
      <c r="A2" s="70" t="s">
        <v>90</v>
      </c>
      <c r="B2" s="70"/>
      <c r="C2" s="70"/>
      <c r="D2" s="70"/>
      <c r="E2" s="70"/>
    </row>
    <row r="3" spans="1:5" x14ac:dyDescent="0.25">
      <c r="A3" s="71" t="s">
        <v>119</v>
      </c>
      <c r="B3" s="71"/>
      <c r="C3" s="71"/>
      <c r="D3" s="71"/>
      <c r="E3" s="71"/>
    </row>
    <row r="4" spans="1:5" x14ac:dyDescent="0.25">
      <c r="A4" s="72" t="s">
        <v>26</v>
      </c>
      <c r="B4" s="72"/>
      <c r="C4" s="72"/>
      <c r="D4" s="72"/>
      <c r="E4" s="72"/>
    </row>
    <row r="5" spans="1:5" x14ac:dyDescent="0.25">
      <c r="A5" s="33"/>
      <c r="B5" s="30"/>
      <c r="C5" s="90"/>
      <c r="D5" s="31"/>
      <c r="E5" s="31"/>
    </row>
    <row r="6" spans="1:5" x14ac:dyDescent="0.25">
      <c r="A6" s="30"/>
      <c r="B6" s="30"/>
      <c r="C6" s="90"/>
      <c r="D6" s="31"/>
      <c r="E6" s="31"/>
    </row>
    <row r="7" spans="1:5" x14ac:dyDescent="0.25">
      <c r="A7" s="30"/>
      <c r="B7" s="30"/>
      <c r="C7" s="90"/>
      <c r="D7" s="30"/>
      <c r="E7" s="30"/>
    </row>
    <row r="8" spans="1:5" x14ac:dyDescent="0.25">
      <c r="A8" s="30"/>
      <c r="B8" s="34"/>
      <c r="C8" s="91"/>
      <c r="D8" s="28"/>
      <c r="E8" s="35"/>
    </row>
    <row r="9" spans="1:5" ht="16.5" customHeight="1" x14ac:dyDescent="0.25">
      <c r="A9" s="30"/>
      <c r="B9" s="86"/>
      <c r="C9" s="100" t="s">
        <v>34</v>
      </c>
      <c r="D9" s="100" t="s">
        <v>107</v>
      </c>
      <c r="E9" s="100"/>
    </row>
    <row r="10" spans="1:5" ht="15.75" thickBot="1" x14ac:dyDescent="0.3">
      <c r="A10" s="34"/>
      <c r="B10" s="86"/>
      <c r="C10" s="100"/>
      <c r="D10" s="101" t="s">
        <v>108</v>
      </c>
      <c r="E10" s="101"/>
    </row>
    <row r="11" spans="1:5" ht="12.75" customHeight="1" thickBot="1" x14ac:dyDescent="0.3">
      <c r="A11" s="36"/>
      <c r="B11" s="83"/>
      <c r="C11" s="101"/>
      <c r="D11" s="102" t="s">
        <v>109</v>
      </c>
      <c r="E11" s="103" t="s">
        <v>65</v>
      </c>
    </row>
    <row r="12" spans="1:5" ht="12.75" customHeight="1" x14ac:dyDescent="0.25">
      <c r="A12" s="36"/>
      <c r="B12" s="94" t="s">
        <v>110</v>
      </c>
      <c r="C12" s="95"/>
      <c r="D12" s="96"/>
      <c r="E12" s="95"/>
    </row>
    <row r="13" spans="1:5" ht="12.75" customHeight="1" x14ac:dyDescent="0.25">
      <c r="A13" s="36"/>
      <c r="B13" s="97" t="s">
        <v>2</v>
      </c>
      <c r="C13" s="98"/>
      <c r="D13" s="109">
        <v>741785</v>
      </c>
      <c r="E13" s="109">
        <v>730481</v>
      </c>
    </row>
    <row r="14" spans="1:5" ht="12.75" customHeight="1" x14ac:dyDescent="0.25">
      <c r="A14" s="36"/>
      <c r="B14" s="97" t="s">
        <v>1</v>
      </c>
      <c r="C14" s="98"/>
      <c r="D14" s="109">
        <v>398815</v>
      </c>
      <c r="E14" s="109">
        <v>460047</v>
      </c>
    </row>
    <row r="15" spans="1:5" ht="12.75" customHeight="1" thickBot="1" x14ac:dyDescent="0.3">
      <c r="A15" s="36"/>
      <c r="B15" s="97" t="s">
        <v>63</v>
      </c>
      <c r="C15" s="98"/>
      <c r="D15" s="109">
        <v>267512</v>
      </c>
      <c r="E15" s="109">
        <v>201541</v>
      </c>
    </row>
    <row r="16" spans="1:5" ht="12.75" customHeight="1" thickBot="1" x14ac:dyDescent="0.3">
      <c r="A16" s="36"/>
      <c r="B16" s="97"/>
      <c r="C16" s="98"/>
      <c r="D16" s="138">
        <f>SUM(D13:D15)</f>
        <v>1408112</v>
      </c>
      <c r="E16" s="138">
        <f>SUM(E13:E15)</f>
        <v>1392069</v>
      </c>
    </row>
    <row r="17" spans="1:5" ht="12.75" customHeight="1" x14ac:dyDescent="0.25">
      <c r="A17" s="36"/>
      <c r="B17" s="94" t="s">
        <v>111</v>
      </c>
      <c r="C17" s="98"/>
      <c r="D17" s="109"/>
      <c r="E17" s="109"/>
    </row>
    <row r="18" spans="1:5" ht="12.75" customHeight="1" thickBot="1" x14ac:dyDescent="0.3">
      <c r="A18" s="36"/>
      <c r="B18" s="97" t="s">
        <v>3</v>
      </c>
      <c r="C18" s="98"/>
      <c r="D18" s="139">
        <v>6818342</v>
      </c>
      <c r="E18" s="139">
        <v>4980758</v>
      </c>
    </row>
    <row r="19" spans="1:5" ht="12.75" customHeight="1" thickBot="1" x14ac:dyDescent="0.3">
      <c r="A19" s="36"/>
      <c r="B19" s="97"/>
      <c r="C19" s="98"/>
      <c r="D19" s="139">
        <v>6818342</v>
      </c>
      <c r="E19" s="139">
        <v>4980758</v>
      </c>
    </row>
    <row r="20" spans="1:5" ht="12.75" customHeight="1" thickBot="1" x14ac:dyDescent="0.3">
      <c r="A20" s="36"/>
      <c r="B20" s="94" t="s">
        <v>112</v>
      </c>
      <c r="C20" s="98"/>
      <c r="D20" s="139">
        <f>D16+D19</f>
        <v>8226454</v>
      </c>
      <c r="E20" s="139">
        <f>E16+E19</f>
        <v>6372827</v>
      </c>
    </row>
    <row r="21" spans="1:5" s="52" customFormat="1" ht="12.75" customHeight="1" thickBot="1" x14ac:dyDescent="0.3">
      <c r="A21" s="36"/>
      <c r="B21" s="94"/>
      <c r="C21" s="98"/>
      <c r="D21" s="140"/>
      <c r="E21" s="140"/>
    </row>
    <row r="22" spans="1:5" ht="12.75" customHeight="1" x14ac:dyDescent="0.25">
      <c r="A22" s="36"/>
      <c r="B22" s="94" t="s">
        <v>16</v>
      </c>
      <c r="C22" s="98"/>
      <c r="D22" s="141"/>
      <c r="E22" s="141"/>
    </row>
    <row r="23" spans="1:5" ht="28.5" customHeight="1" x14ac:dyDescent="0.25">
      <c r="A23" s="36"/>
      <c r="B23" s="97" t="s">
        <v>9</v>
      </c>
      <c r="C23" s="98"/>
      <c r="D23" s="140">
        <v>-2002227</v>
      </c>
      <c r="E23" s="140">
        <v>-1082784</v>
      </c>
    </row>
    <row r="24" spans="1:5" ht="29.25" customHeight="1" x14ac:dyDescent="0.25">
      <c r="A24" s="36"/>
      <c r="B24" s="97" t="s">
        <v>49</v>
      </c>
      <c r="C24" s="98"/>
      <c r="D24" s="109">
        <v>-1784271</v>
      </c>
      <c r="E24" s="109">
        <v>-1723842</v>
      </c>
    </row>
    <row r="25" spans="1:5" ht="12.75" customHeight="1" thickBot="1" x14ac:dyDescent="0.3">
      <c r="A25" s="36"/>
      <c r="B25" s="97" t="s">
        <v>59</v>
      </c>
      <c r="C25" s="98"/>
      <c r="D25" s="109">
        <v>-892336</v>
      </c>
      <c r="E25" s="109">
        <v>-1165799</v>
      </c>
    </row>
    <row r="26" spans="1:5" ht="12.75" customHeight="1" thickBot="1" x14ac:dyDescent="0.3">
      <c r="A26" s="36"/>
      <c r="B26" s="97"/>
      <c r="C26" s="98"/>
      <c r="D26" s="138">
        <f>SUM(D23:D25)</f>
        <v>-4678834</v>
      </c>
      <c r="E26" s="138">
        <f>SUM(E23:E25)</f>
        <v>-3972425</v>
      </c>
    </row>
    <row r="27" spans="1:5" ht="12.75" customHeight="1" x14ac:dyDescent="0.25">
      <c r="A27" s="36"/>
      <c r="B27" s="94" t="s">
        <v>17</v>
      </c>
      <c r="C27" s="98"/>
      <c r="D27" s="109">
        <f>D20+D26</f>
        <v>3547620</v>
      </c>
      <c r="E27" s="109">
        <f>E20+E26</f>
        <v>2400402</v>
      </c>
    </row>
    <row r="28" spans="1:5" ht="12.75" customHeight="1" thickBot="1" x14ac:dyDescent="0.3">
      <c r="A28" s="36"/>
      <c r="B28" s="97" t="s">
        <v>69</v>
      </c>
      <c r="C28" s="98">
        <v>23</v>
      </c>
      <c r="D28" s="139">
        <v>521682</v>
      </c>
      <c r="E28" s="139">
        <v>436367</v>
      </c>
    </row>
    <row r="29" spans="1:5" s="52" customFormat="1" ht="12.75" customHeight="1" thickBot="1" x14ac:dyDescent="0.3">
      <c r="A29" s="36"/>
      <c r="B29" s="94" t="s">
        <v>18</v>
      </c>
      <c r="C29" s="99"/>
      <c r="D29" s="139">
        <f>SUM(D27:D28)</f>
        <v>4069302</v>
      </c>
      <c r="E29" s="139">
        <f>SUM(E27:E28)</f>
        <v>2836769</v>
      </c>
    </row>
    <row r="30" spans="1:5" ht="16.5" customHeight="1" x14ac:dyDescent="0.25">
      <c r="A30" s="36"/>
      <c r="B30" s="97"/>
      <c r="C30" s="98"/>
      <c r="D30" s="141"/>
      <c r="E30" s="141"/>
    </row>
    <row r="31" spans="1:5" ht="12.75" customHeight="1" x14ac:dyDescent="0.25">
      <c r="A31" s="36"/>
      <c r="B31" s="97" t="s">
        <v>48</v>
      </c>
      <c r="C31" s="98"/>
      <c r="D31" s="109">
        <v>-2350</v>
      </c>
      <c r="E31" s="109">
        <v>-1961</v>
      </c>
    </row>
    <row r="32" spans="1:5" ht="12.75" customHeight="1" x14ac:dyDescent="0.25">
      <c r="A32" s="36"/>
      <c r="B32" s="97" t="s">
        <v>36</v>
      </c>
      <c r="C32" s="98"/>
      <c r="D32" s="109">
        <v>1625819</v>
      </c>
      <c r="E32" s="109">
        <v>-200928</v>
      </c>
    </row>
    <row r="33" spans="1:6" s="52" customFormat="1" ht="12.75" customHeight="1" thickBot="1" x14ac:dyDescent="0.3">
      <c r="A33" s="36"/>
      <c r="B33" s="97" t="s">
        <v>19</v>
      </c>
      <c r="C33" s="98">
        <v>26</v>
      </c>
      <c r="D33" s="139">
        <v>54714</v>
      </c>
      <c r="E33" s="139">
        <v>155751</v>
      </c>
    </row>
    <row r="34" spans="1:6" ht="12.75" customHeight="1" thickBot="1" x14ac:dyDescent="0.3">
      <c r="A34" s="36"/>
      <c r="B34" s="94" t="s">
        <v>92</v>
      </c>
      <c r="C34" s="98"/>
      <c r="D34" s="139">
        <f>SUM(D31:D33)</f>
        <v>1678183</v>
      </c>
      <c r="E34" s="139">
        <f>SUM(E31:E33)</f>
        <v>-47138</v>
      </c>
    </row>
    <row r="35" spans="1:6" ht="12.75" customHeight="1" x14ac:dyDescent="0.25">
      <c r="A35" s="36"/>
      <c r="B35" s="97"/>
      <c r="C35" s="98"/>
      <c r="D35" s="109"/>
      <c r="E35" s="109"/>
    </row>
    <row r="36" spans="1:6" ht="12.75" customHeight="1" x14ac:dyDescent="0.25">
      <c r="A36" s="36"/>
      <c r="B36" s="97" t="s">
        <v>113</v>
      </c>
      <c r="C36" s="98">
        <v>27</v>
      </c>
      <c r="D36" s="109">
        <v>-431692</v>
      </c>
      <c r="E36" s="109">
        <v>-355282</v>
      </c>
    </row>
    <row r="37" spans="1:6" ht="12.75" customHeight="1" x14ac:dyDescent="0.25">
      <c r="A37" s="36"/>
      <c r="B37" s="97" t="s">
        <v>114</v>
      </c>
      <c r="C37" s="98">
        <v>28</v>
      </c>
      <c r="D37" s="109">
        <v>-376204</v>
      </c>
      <c r="E37" s="109">
        <v>-303255</v>
      </c>
    </row>
    <row r="38" spans="1:6" ht="12.75" customHeight="1" x14ac:dyDescent="0.25">
      <c r="A38" s="30"/>
      <c r="B38" s="97" t="s">
        <v>115</v>
      </c>
      <c r="C38" s="98">
        <v>29</v>
      </c>
      <c r="D38" s="109">
        <v>-35021</v>
      </c>
      <c r="E38" s="109">
        <v>-759897</v>
      </c>
    </row>
    <row r="39" spans="1:6" ht="12.75" customHeight="1" thickBot="1" x14ac:dyDescent="0.3">
      <c r="A39" s="30"/>
      <c r="B39" s="97" t="s">
        <v>116</v>
      </c>
      <c r="C39" s="98">
        <v>30</v>
      </c>
      <c r="D39" s="109">
        <v>12791</v>
      </c>
      <c r="E39" s="109">
        <v>12943</v>
      </c>
    </row>
    <row r="40" spans="1:6" ht="18.75" customHeight="1" thickBot="1" x14ac:dyDescent="0.3">
      <c r="A40" s="30"/>
      <c r="B40" s="94" t="s">
        <v>20</v>
      </c>
      <c r="C40" s="98"/>
      <c r="D40" s="138">
        <f>SUM(D36:D39)</f>
        <v>-830126</v>
      </c>
      <c r="E40" s="138">
        <f>SUM(E36:E39)</f>
        <v>-1405491</v>
      </c>
    </row>
    <row r="41" spans="1:6" ht="18" customHeight="1" x14ac:dyDescent="0.25">
      <c r="A41" s="30"/>
      <c r="B41" s="94"/>
      <c r="C41" s="98"/>
      <c r="D41" s="109"/>
      <c r="E41" s="109"/>
    </row>
    <row r="42" spans="1:6" x14ac:dyDescent="0.25">
      <c r="A42" s="30"/>
      <c r="B42" s="94" t="s">
        <v>37</v>
      </c>
      <c r="C42" s="98"/>
      <c r="D42" s="109">
        <f>D29+D34+D40</f>
        <v>4917359</v>
      </c>
      <c r="E42" s="109">
        <f>E29+E34+E40</f>
        <v>1384140</v>
      </c>
    </row>
    <row r="43" spans="1:6" s="52" customFormat="1" ht="15.75" thickBot="1" x14ac:dyDescent="0.3">
      <c r="A43" s="30"/>
      <c r="B43" s="97" t="s">
        <v>89</v>
      </c>
      <c r="C43" s="98">
        <v>18</v>
      </c>
      <c r="D43" s="139">
        <v>-13819</v>
      </c>
      <c r="E43" s="139">
        <v>130300</v>
      </c>
    </row>
    <row r="44" spans="1:6" s="52" customFormat="1" ht="15.75" thickBot="1" x14ac:dyDescent="0.3">
      <c r="A44" s="30"/>
      <c r="B44" s="94" t="s">
        <v>21</v>
      </c>
      <c r="C44" s="98"/>
      <c r="D44" s="142">
        <f>SUM(D42:D43)</f>
        <v>4903540</v>
      </c>
      <c r="E44" s="142">
        <f>SUM(E42:E43)</f>
        <v>1514440</v>
      </c>
    </row>
    <row r="45" spans="1:6" s="52" customFormat="1" ht="15.75" thickTop="1" x14ac:dyDescent="0.25">
      <c r="A45" s="30"/>
      <c r="B45" s="83"/>
      <c r="C45" s="92"/>
      <c r="D45" s="83"/>
      <c r="E45" s="53"/>
    </row>
    <row r="46" spans="1:6" x14ac:dyDescent="0.25">
      <c r="A46" s="30"/>
    </row>
    <row r="47" spans="1:6" x14ac:dyDescent="0.25">
      <c r="A47" s="30"/>
      <c r="B47" s="37"/>
      <c r="C47" s="45"/>
      <c r="D47" s="60"/>
      <c r="E47" s="32"/>
    </row>
    <row r="48" spans="1:6" x14ac:dyDescent="0.25">
      <c r="A48" s="30"/>
      <c r="B48" s="52" t="s">
        <v>93</v>
      </c>
      <c r="D48" s="54" t="s">
        <v>67</v>
      </c>
      <c r="E48" s="38"/>
      <c r="F48" s="52"/>
    </row>
    <row r="49" spans="1:6" x14ac:dyDescent="0.25">
      <c r="A49" s="30"/>
      <c r="B49" s="52"/>
      <c r="E49" s="39"/>
      <c r="F49" s="52"/>
    </row>
    <row r="50" spans="1:6" x14ac:dyDescent="0.25">
      <c r="A50" s="30"/>
      <c r="B50" s="52" t="s">
        <v>66</v>
      </c>
      <c r="D50" s="54" t="s">
        <v>68</v>
      </c>
      <c r="E50" s="39"/>
      <c r="F50" s="52"/>
    </row>
    <row r="51" spans="1:6" x14ac:dyDescent="0.25">
      <c r="A51" s="30"/>
      <c r="B51" s="37"/>
      <c r="C51" s="45"/>
      <c r="D51" s="60"/>
      <c r="E51" s="32"/>
    </row>
  </sheetData>
  <mergeCells count="9">
    <mergeCell ref="B9:B10"/>
    <mergeCell ref="C9:C11"/>
    <mergeCell ref="D10:E10"/>
    <mergeCell ref="D22:E22"/>
    <mergeCell ref="D30:E30"/>
    <mergeCell ref="D9:E9"/>
    <mergeCell ref="A2:E2"/>
    <mergeCell ref="A3:E3"/>
    <mergeCell ref="A4:E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D9" sqref="D9:E9"/>
    </sheetView>
  </sheetViews>
  <sheetFormatPr defaultRowHeight="15" x14ac:dyDescent="0.25"/>
  <cols>
    <col min="1" max="1" width="6.140625" customWidth="1"/>
    <col min="2" max="2" width="45.28515625" customWidth="1"/>
    <col min="4" max="4" width="15" style="54" customWidth="1"/>
    <col min="5" max="5" width="15" customWidth="1"/>
  </cols>
  <sheetData>
    <row r="2" spans="1:5" ht="18.75" x14ac:dyDescent="0.3">
      <c r="A2" s="73" t="s">
        <v>53</v>
      </c>
      <c r="B2" s="73"/>
      <c r="C2" s="73"/>
      <c r="D2" s="73"/>
      <c r="E2" s="73"/>
    </row>
    <row r="3" spans="1:5" x14ac:dyDescent="0.25">
      <c r="A3" s="71" t="s">
        <v>119</v>
      </c>
      <c r="B3" s="71"/>
      <c r="C3" s="71"/>
      <c r="D3" s="71"/>
      <c r="E3" s="71"/>
    </row>
    <row r="4" spans="1:5" x14ac:dyDescent="0.25">
      <c r="A4" s="75" t="s">
        <v>26</v>
      </c>
      <c r="B4" s="75"/>
      <c r="C4" s="75"/>
      <c r="D4" s="75"/>
      <c r="E4" s="75"/>
    </row>
    <row r="6" spans="1:5" ht="28.5" customHeight="1" x14ac:dyDescent="0.25">
      <c r="C6" s="74" t="s">
        <v>34</v>
      </c>
      <c r="D6" s="76" t="s">
        <v>120</v>
      </c>
      <c r="E6" s="76"/>
    </row>
    <row r="7" spans="1:5" x14ac:dyDescent="0.25">
      <c r="C7" s="74"/>
      <c r="D7" s="41" t="s">
        <v>109</v>
      </c>
      <c r="E7" s="41" t="s">
        <v>65</v>
      </c>
    </row>
    <row r="8" spans="1:5" x14ac:dyDescent="0.25">
      <c r="D8" s="43"/>
      <c r="E8" s="43"/>
    </row>
    <row r="9" spans="1:5" x14ac:dyDescent="0.25">
      <c r="B9" s="42" t="s">
        <v>38</v>
      </c>
      <c r="D9" s="61">
        <f>ОПиУ!D44</f>
        <v>4903540</v>
      </c>
      <c r="E9" s="61">
        <f>ОПиУ!E44</f>
        <v>1514440</v>
      </c>
    </row>
    <row r="10" spans="1:5" x14ac:dyDescent="0.25">
      <c r="B10" s="42" t="s">
        <v>50</v>
      </c>
      <c r="D10" s="61"/>
      <c r="E10" s="44"/>
    </row>
    <row r="11" spans="1:5" x14ac:dyDescent="0.25">
      <c r="B11" s="47" t="s">
        <v>51</v>
      </c>
      <c r="D11" s="61">
        <v>0</v>
      </c>
      <c r="E11" s="44">
        <v>0</v>
      </c>
    </row>
    <row r="12" spans="1:5" x14ac:dyDescent="0.25">
      <c r="B12" s="42" t="s">
        <v>39</v>
      </c>
      <c r="D12" s="61">
        <f>D9</f>
        <v>4903540</v>
      </c>
      <c r="E12" s="44">
        <f>E9</f>
        <v>1514440</v>
      </c>
    </row>
    <row r="17" spans="2:4" x14ac:dyDescent="0.25">
      <c r="B17" t="s">
        <v>93</v>
      </c>
      <c r="D17" s="54" t="s">
        <v>67</v>
      </c>
    </row>
    <row r="19" spans="2:4" x14ac:dyDescent="0.25">
      <c r="B19" t="s">
        <v>66</v>
      </c>
      <c r="D19" s="54" t="s">
        <v>68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zoomScaleNormal="100" workbookViewId="0">
      <selection activeCell="C19" sqref="C19:H19"/>
    </sheetView>
  </sheetViews>
  <sheetFormatPr defaultRowHeight="15" x14ac:dyDescent="0.25"/>
  <cols>
    <col min="1" max="1" width="6.7109375" customWidth="1"/>
    <col min="2" max="2" width="62" customWidth="1"/>
    <col min="3" max="3" width="16.28515625" style="51" customWidth="1"/>
    <col min="4" max="4" width="17" style="51" customWidth="1"/>
    <col min="5" max="6" width="16.28515625" style="51" customWidth="1"/>
    <col min="7" max="7" width="20.28515625" style="51" customWidth="1"/>
    <col min="8" max="8" width="19.85546875" style="51" customWidth="1"/>
    <col min="9" max="9" width="10.85546875" bestFit="1" customWidth="1"/>
    <col min="10" max="10" width="9.5703125" bestFit="1" customWidth="1"/>
  </cols>
  <sheetData>
    <row r="2" spans="2:10" ht="15.75" x14ac:dyDescent="0.25">
      <c r="B2" s="77" t="s">
        <v>91</v>
      </c>
      <c r="C2" s="77"/>
      <c r="D2" s="77"/>
      <c r="E2" s="77"/>
      <c r="F2" s="77"/>
      <c r="G2" s="77"/>
      <c r="H2" s="77"/>
    </row>
    <row r="3" spans="2:10" ht="15.75" x14ac:dyDescent="0.25">
      <c r="B3" s="77" t="s">
        <v>119</v>
      </c>
      <c r="C3" s="77"/>
      <c r="D3" s="77"/>
      <c r="E3" s="77"/>
      <c r="F3" s="77"/>
      <c r="G3" s="77"/>
      <c r="H3" s="77"/>
    </row>
    <row r="4" spans="2:10" x14ac:dyDescent="0.25">
      <c r="B4" s="75" t="s">
        <v>26</v>
      </c>
      <c r="C4" s="75"/>
      <c r="D4" s="75"/>
      <c r="E4" s="75"/>
      <c r="F4" s="75"/>
      <c r="G4" s="75"/>
      <c r="H4" s="75"/>
    </row>
    <row r="7" spans="2:10" ht="57.75" customHeight="1" x14ac:dyDescent="0.25">
      <c r="C7" s="48" t="s">
        <v>12</v>
      </c>
      <c r="D7" s="48" t="s">
        <v>46</v>
      </c>
      <c r="E7" s="48" t="s">
        <v>13</v>
      </c>
      <c r="F7" s="48" t="s">
        <v>14</v>
      </c>
      <c r="G7" s="48" t="s">
        <v>71</v>
      </c>
      <c r="H7" s="48" t="s">
        <v>47</v>
      </c>
    </row>
    <row r="8" spans="2:10" ht="15.75" customHeight="1" x14ac:dyDescent="0.25">
      <c r="C8" s="48"/>
      <c r="D8" s="48"/>
      <c r="E8" s="48"/>
      <c r="F8" s="48"/>
      <c r="G8" s="48"/>
      <c r="H8" s="48"/>
    </row>
    <row r="9" spans="2:10" x14ac:dyDescent="0.25">
      <c r="B9" s="94" t="s">
        <v>70</v>
      </c>
      <c r="C9" s="111">
        <v>82837204</v>
      </c>
      <c r="D9" s="111">
        <v>25730293</v>
      </c>
      <c r="E9" s="111">
        <v>1436184</v>
      </c>
      <c r="F9" s="111">
        <v>-9605611</v>
      </c>
      <c r="G9" s="111">
        <v>5951642</v>
      </c>
      <c r="H9" s="111">
        <v>106349712</v>
      </c>
    </row>
    <row r="10" spans="2:10" x14ac:dyDescent="0.25">
      <c r="B10" s="97" t="s">
        <v>129</v>
      </c>
      <c r="C10" s="109" t="s">
        <v>130</v>
      </c>
      <c r="D10" s="109" t="s">
        <v>130</v>
      </c>
      <c r="E10" s="109" t="s">
        <v>130</v>
      </c>
      <c r="F10" s="109" t="s">
        <v>130</v>
      </c>
      <c r="G10" s="109">
        <v>1514440</v>
      </c>
      <c r="H10" s="109">
        <v>1514440</v>
      </c>
    </row>
    <row r="11" spans="2:10" s="52" customFormat="1" ht="30" x14ac:dyDescent="0.25">
      <c r="B11" s="97" t="s">
        <v>140</v>
      </c>
      <c r="C11" s="109" t="s">
        <v>130</v>
      </c>
      <c r="D11" s="109" t="s">
        <v>130</v>
      </c>
      <c r="E11" s="109" t="s">
        <v>130</v>
      </c>
      <c r="F11" s="109" t="s">
        <v>130</v>
      </c>
      <c r="G11" s="109" t="s">
        <v>130</v>
      </c>
      <c r="H11" s="109" t="s">
        <v>130</v>
      </c>
    </row>
    <row r="12" spans="2:10" ht="30.75" thickBot="1" x14ac:dyDescent="0.3">
      <c r="B12" s="97" t="s">
        <v>141</v>
      </c>
      <c r="C12" s="109" t="s">
        <v>130</v>
      </c>
      <c r="D12" s="109" t="s">
        <v>130</v>
      </c>
      <c r="E12" s="109" t="s">
        <v>130</v>
      </c>
      <c r="F12" s="109" t="s">
        <v>130</v>
      </c>
      <c r="G12" s="109" t="s">
        <v>130</v>
      </c>
      <c r="H12" s="109" t="s">
        <v>130</v>
      </c>
    </row>
    <row r="13" spans="2:10" ht="18" customHeight="1" thickBot="1" x14ac:dyDescent="0.3">
      <c r="B13" s="94" t="s">
        <v>133</v>
      </c>
      <c r="C13" s="110">
        <v>82837204</v>
      </c>
      <c r="D13" s="110">
        <v>25730293</v>
      </c>
      <c r="E13" s="110">
        <v>1436184</v>
      </c>
      <c r="F13" s="110">
        <v>-9605611</v>
      </c>
      <c r="G13" s="110">
        <v>7466082</v>
      </c>
      <c r="H13" s="110">
        <v>107864152</v>
      </c>
    </row>
    <row r="14" spans="2:10" ht="18" customHeight="1" thickTop="1" x14ac:dyDescent="0.25">
      <c r="B14" s="106"/>
      <c r="C14" s="107"/>
      <c r="D14" s="107"/>
      <c r="E14" s="107"/>
      <c r="F14" s="107"/>
      <c r="G14" s="107"/>
      <c r="H14" s="108"/>
    </row>
    <row r="15" spans="2:10" x14ac:dyDescent="0.25">
      <c r="B15" s="94" t="s">
        <v>136</v>
      </c>
      <c r="C15" s="111">
        <v>82837204</v>
      </c>
      <c r="D15" s="111">
        <v>26156975</v>
      </c>
      <c r="E15" s="111">
        <v>1436184</v>
      </c>
      <c r="F15" s="111">
        <v>-9605611</v>
      </c>
      <c r="G15" s="111">
        <v>8434234</v>
      </c>
      <c r="H15" s="111">
        <v>109258986</v>
      </c>
      <c r="I15" s="56"/>
      <c r="J15" s="51"/>
    </row>
    <row r="16" spans="2:10" s="54" customFormat="1" x14ac:dyDescent="0.25">
      <c r="B16" s="97" t="s">
        <v>137</v>
      </c>
      <c r="C16" s="109" t="s">
        <v>130</v>
      </c>
      <c r="D16" s="109" t="s">
        <v>130</v>
      </c>
      <c r="E16" s="109" t="s">
        <v>130</v>
      </c>
      <c r="F16" s="109" t="s">
        <v>130</v>
      </c>
      <c r="G16" s="109">
        <v>4903540</v>
      </c>
      <c r="H16" s="109">
        <v>4903540</v>
      </c>
    </row>
    <row r="17" spans="2:8" s="54" customFormat="1" ht="30" x14ac:dyDescent="0.25">
      <c r="B17" s="97" t="s">
        <v>140</v>
      </c>
      <c r="C17" s="109" t="s">
        <v>130</v>
      </c>
      <c r="D17" s="109" t="s">
        <v>130</v>
      </c>
      <c r="E17" s="109" t="s">
        <v>130</v>
      </c>
      <c r="F17" s="109" t="s">
        <v>130</v>
      </c>
      <c r="G17" s="109" t="s">
        <v>130</v>
      </c>
      <c r="H17" s="109" t="s">
        <v>130</v>
      </c>
    </row>
    <row r="18" spans="2:8" s="54" customFormat="1" ht="27.75" customHeight="1" x14ac:dyDescent="0.25">
      <c r="B18" s="97" t="s">
        <v>142</v>
      </c>
      <c r="C18" s="109" t="s">
        <v>130</v>
      </c>
      <c r="D18" s="109" t="s">
        <v>130</v>
      </c>
      <c r="E18" s="109" t="s">
        <v>130</v>
      </c>
      <c r="F18" s="109" t="s">
        <v>130</v>
      </c>
      <c r="G18" s="109" t="s">
        <v>130</v>
      </c>
      <c r="H18" s="109" t="s">
        <v>130</v>
      </c>
    </row>
    <row r="19" spans="2:8" s="54" customFormat="1" ht="15" customHeight="1" x14ac:dyDescent="0.25">
      <c r="B19" s="94" t="s">
        <v>139</v>
      </c>
      <c r="C19" s="111">
        <v>82837204</v>
      </c>
      <c r="D19" s="111">
        <v>26156975</v>
      </c>
      <c r="E19" s="111">
        <v>1436184</v>
      </c>
      <c r="F19" s="111">
        <v>-9605611</v>
      </c>
      <c r="G19" s="111">
        <v>13337774</v>
      </c>
      <c r="H19" s="111">
        <v>114162526</v>
      </c>
    </row>
    <row r="20" spans="2:8" s="54" customFormat="1" x14ac:dyDescent="0.25">
      <c r="C20" s="49"/>
      <c r="D20" s="49"/>
      <c r="E20" s="49"/>
      <c r="F20" s="49"/>
      <c r="G20" s="49"/>
      <c r="H20" s="55"/>
    </row>
    <row r="21" spans="2:8" s="54" customFormat="1" ht="15" customHeight="1" x14ac:dyDescent="0.25">
      <c r="B21" s="78"/>
      <c r="C21" s="78"/>
      <c r="D21" s="78"/>
      <c r="E21" s="78"/>
      <c r="F21" s="78"/>
      <c r="G21" s="78"/>
      <c r="H21" s="78"/>
    </row>
    <row r="22" spans="2:8" s="52" customFormat="1" x14ac:dyDescent="0.25">
      <c r="C22" s="51"/>
      <c r="D22" s="51"/>
      <c r="E22" s="51"/>
      <c r="F22" s="51"/>
      <c r="G22" s="51"/>
      <c r="H22" s="50"/>
    </row>
    <row r="23" spans="2:8" x14ac:dyDescent="0.25">
      <c r="H23" s="50"/>
    </row>
    <row r="24" spans="2:8" x14ac:dyDescent="0.25">
      <c r="B24" t="s">
        <v>93</v>
      </c>
      <c r="F24" s="52" t="s">
        <v>67</v>
      </c>
      <c r="H24" s="50"/>
    </row>
    <row r="25" spans="2:8" x14ac:dyDescent="0.25">
      <c r="F25" s="52"/>
      <c r="H25" s="50"/>
    </row>
    <row r="26" spans="2:8" x14ac:dyDescent="0.25">
      <c r="B26" s="52" t="s">
        <v>66</v>
      </c>
      <c r="F26" s="52" t="s">
        <v>68</v>
      </c>
      <c r="H26" s="50"/>
    </row>
    <row r="27" spans="2:8" x14ac:dyDescent="0.25">
      <c r="H27" s="50"/>
    </row>
    <row r="28" spans="2:8" x14ac:dyDescent="0.25">
      <c r="H28" s="50"/>
    </row>
    <row r="29" spans="2:8" x14ac:dyDescent="0.25">
      <c r="B29" s="105"/>
      <c r="C29" s="82" t="s">
        <v>121</v>
      </c>
      <c r="D29" s="87" t="s">
        <v>123</v>
      </c>
      <c r="E29" s="82" t="s">
        <v>124</v>
      </c>
      <c r="F29" s="87" t="s">
        <v>14</v>
      </c>
      <c r="G29" s="87" t="s">
        <v>125</v>
      </c>
      <c r="H29" s="87" t="s">
        <v>47</v>
      </c>
    </row>
    <row r="30" spans="2:8" ht="15.75" thickBot="1" x14ac:dyDescent="0.3">
      <c r="B30" s="105"/>
      <c r="C30" s="89" t="s">
        <v>122</v>
      </c>
      <c r="D30" s="88"/>
      <c r="E30" s="89" t="s">
        <v>122</v>
      </c>
      <c r="F30" s="88"/>
      <c r="G30" s="88"/>
      <c r="H30" s="88"/>
    </row>
    <row r="31" spans="2:8" ht="15.75" thickBot="1" x14ac:dyDescent="0.3">
      <c r="B31" s="83" t="s">
        <v>70</v>
      </c>
      <c r="C31" s="85" t="s">
        <v>99</v>
      </c>
      <c r="D31" s="85" t="s">
        <v>126</v>
      </c>
      <c r="E31" s="85" t="s">
        <v>101</v>
      </c>
      <c r="F31" s="85" t="s">
        <v>102</v>
      </c>
      <c r="G31" s="85" t="s">
        <v>127</v>
      </c>
      <c r="H31" s="85" t="s">
        <v>128</v>
      </c>
    </row>
    <row r="32" spans="2:8" x14ac:dyDescent="0.25">
      <c r="B32" s="53" t="s">
        <v>129</v>
      </c>
      <c r="C32" s="84" t="s">
        <v>130</v>
      </c>
      <c r="D32" s="84" t="s">
        <v>130</v>
      </c>
      <c r="E32" s="84" t="s">
        <v>130</v>
      </c>
      <c r="F32" s="84" t="s">
        <v>130</v>
      </c>
      <c r="G32" s="84" t="s">
        <v>118</v>
      </c>
      <c r="H32" s="84" t="s">
        <v>118</v>
      </c>
    </row>
    <row r="33" spans="2:8" ht="25.5" x14ac:dyDescent="0.25">
      <c r="B33" s="53" t="s">
        <v>131</v>
      </c>
      <c r="C33" s="84" t="s">
        <v>130</v>
      </c>
      <c r="D33" s="84" t="s">
        <v>130</v>
      </c>
      <c r="E33" s="84" t="s">
        <v>130</v>
      </c>
      <c r="F33" s="84" t="s">
        <v>130</v>
      </c>
      <c r="G33" s="84" t="s">
        <v>130</v>
      </c>
      <c r="H33" s="84" t="s">
        <v>130</v>
      </c>
    </row>
    <row r="34" spans="2:8" ht="15.75" thickBot="1" x14ac:dyDescent="0.3">
      <c r="B34" s="53" t="s">
        <v>132</v>
      </c>
      <c r="C34" s="84" t="s">
        <v>130</v>
      </c>
      <c r="D34" s="84" t="s">
        <v>130</v>
      </c>
      <c r="E34" s="84" t="s">
        <v>130</v>
      </c>
      <c r="F34" s="84" t="s">
        <v>130</v>
      </c>
      <c r="G34" s="84" t="s">
        <v>130</v>
      </c>
      <c r="H34" s="84" t="s">
        <v>130</v>
      </c>
    </row>
    <row r="35" spans="2:8" ht="15.75" thickBot="1" x14ac:dyDescent="0.3">
      <c r="B35" s="83" t="s">
        <v>133</v>
      </c>
      <c r="C35" s="104" t="s">
        <v>99</v>
      </c>
      <c r="D35" s="104" t="s">
        <v>126</v>
      </c>
      <c r="E35" s="104" t="s">
        <v>101</v>
      </c>
      <c r="F35" s="104" t="s">
        <v>102</v>
      </c>
      <c r="G35" s="104" t="s">
        <v>134</v>
      </c>
      <c r="H35" s="104" t="s">
        <v>135</v>
      </c>
    </row>
    <row r="36" spans="2:8" ht="16.5" thickTop="1" thickBot="1" x14ac:dyDescent="0.3">
      <c r="B36" s="83"/>
      <c r="C36" s="85"/>
      <c r="D36" s="85"/>
      <c r="E36" s="85"/>
      <c r="F36" s="85"/>
      <c r="G36" s="85"/>
      <c r="H36" s="85"/>
    </row>
    <row r="37" spans="2:8" ht="15.75" thickBot="1" x14ac:dyDescent="0.3">
      <c r="B37" s="83" t="s">
        <v>136</v>
      </c>
      <c r="C37" s="85" t="s">
        <v>99</v>
      </c>
      <c r="D37" s="85" t="s">
        <v>100</v>
      </c>
      <c r="E37" s="85" t="s">
        <v>101</v>
      </c>
      <c r="F37" s="85" t="s">
        <v>102</v>
      </c>
      <c r="G37" s="85" t="s">
        <v>104</v>
      </c>
      <c r="H37" s="85" t="s">
        <v>106</v>
      </c>
    </row>
    <row r="38" spans="2:8" x14ac:dyDescent="0.25">
      <c r="B38" s="53" t="s">
        <v>137</v>
      </c>
      <c r="C38" s="84" t="s">
        <v>130</v>
      </c>
      <c r="D38" s="84" t="s">
        <v>130</v>
      </c>
      <c r="E38" s="84" t="s">
        <v>130</v>
      </c>
      <c r="F38" s="84" t="s">
        <v>130</v>
      </c>
      <c r="G38" s="84" t="s">
        <v>117</v>
      </c>
      <c r="H38" s="84" t="s">
        <v>117</v>
      </c>
    </row>
    <row r="39" spans="2:8" ht="25.5" x14ac:dyDescent="0.25">
      <c r="B39" s="53" t="s">
        <v>131</v>
      </c>
      <c r="C39" s="84" t="s">
        <v>130</v>
      </c>
      <c r="D39" s="84" t="s">
        <v>130</v>
      </c>
      <c r="E39" s="84" t="s">
        <v>130</v>
      </c>
      <c r="F39" s="84" t="s">
        <v>130</v>
      </c>
      <c r="G39" s="84" t="s">
        <v>130</v>
      </c>
      <c r="H39" s="84" t="s">
        <v>130</v>
      </c>
    </row>
    <row r="40" spans="2:8" ht="15.75" thickBot="1" x14ac:dyDescent="0.3">
      <c r="B40" s="53" t="s">
        <v>138</v>
      </c>
      <c r="C40" s="84" t="s">
        <v>130</v>
      </c>
      <c r="D40" s="84" t="s">
        <v>130</v>
      </c>
      <c r="E40" s="84" t="s">
        <v>130</v>
      </c>
      <c r="F40" s="84" t="s">
        <v>130</v>
      </c>
      <c r="G40" s="84" t="s">
        <v>130</v>
      </c>
      <c r="H40" s="84" t="s">
        <v>130</v>
      </c>
    </row>
    <row r="41" spans="2:8" ht="15.75" thickBot="1" x14ac:dyDescent="0.3">
      <c r="B41" s="83" t="s">
        <v>139</v>
      </c>
      <c r="C41" s="104" t="s">
        <v>99</v>
      </c>
      <c r="D41" s="104" t="s">
        <v>100</v>
      </c>
      <c r="E41" s="104" t="s">
        <v>101</v>
      </c>
      <c r="F41" s="104" t="s">
        <v>102</v>
      </c>
      <c r="G41" s="104" t="s">
        <v>103</v>
      </c>
      <c r="H41" s="104" t="s">
        <v>105</v>
      </c>
    </row>
    <row r="42" spans="2:8" ht="15.75" thickTop="1" x14ac:dyDescent="0.25"/>
  </sheetData>
  <mergeCells count="9">
    <mergeCell ref="B2:H2"/>
    <mergeCell ref="B3:H3"/>
    <mergeCell ref="B4:H4"/>
    <mergeCell ref="B21:H21"/>
    <mergeCell ref="B29:B30"/>
    <mergeCell ref="D29:D30"/>
    <mergeCell ref="F29:F30"/>
    <mergeCell ref="G29:G30"/>
    <mergeCell ref="H29:H30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zoomScaleNormal="100" workbookViewId="0">
      <selection activeCell="B15" sqref="B15"/>
    </sheetView>
  </sheetViews>
  <sheetFormatPr defaultRowHeight="15" x14ac:dyDescent="0.25"/>
  <cols>
    <col min="1" max="1" width="9.140625" style="54"/>
    <col min="2" max="2" width="77.5703125" style="54" customWidth="1"/>
    <col min="3" max="3" width="9.140625" style="54" customWidth="1"/>
    <col min="4" max="5" width="16.140625" style="135" customWidth="1"/>
    <col min="6" max="16384" width="9.140625" style="54"/>
  </cols>
  <sheetData>
    <row r="1" spans="2:5" ht="15.75" x14ac:dyDescent="0.25">
      <c r="B1" s="79" t="s">
        <v>54</v>
      </c>
      <c r="C1" s="79"/>
      <c r="D1" s="79"/>
      <c r="E1" s="79"/>
    </row>
    <row r="2" spans="2:5" x14ac:dyDescent="0.25">
      <c r="B2" s="81" t="s">
        <v>119</v>
      </c>
      <c r="C2" s="81"/>
      <c r="D2" s="81"/>
      <c r="E2" s="81"/>
    </row>
    <row r="3" spans="2:5" x14ac:dyDescent="0.25">
      <c r="B3" s="80" t="s">
        <v>26</v>
      </c>
      <c r="C3" s="80"/>
      <c r="D3" s="80"/>
      <c r="E3" s="80"/>
    </row>
    <row r="4" spans="2:5" ht="15.75" thickBot="1" x14ac:dyDescent="0.3"/>
    <row r="5" spans="2:5" x14ac:dyDescent="0.25">
      <c r="B5" s="113"/>
      <c r="C5" s="114" t="s">
        <v>34</v>
      </c>
      <c r="D5" s="115" t="s">
        <v>143</v>
      </c>
      <c r="E5" s="115"/>
    </row>
    <row r="6" spans="2:5" ht="15.75" thickBot="1" x14ac:dyDescent="0.3">
      <c r="B6" s="113"/>
      <c r="C6" s="114"/>
      <c r="D6" s="116" t="s">
        <v>108</v>
      </c>
      <c r="E6" s="116"/>
    </row>
    <row r="7" spans="2:5" ht="15.75" thickBot="1" x14ac:dyDescent="0.3">
      <c r="B7" s="117"/>
      <c r="C7" s="116"/>
      <c r="D7" s="118" t="s">
        <v>109</v>
      </c>
      <c r="E7" s="119" t="s">
        <v>65</v>
      </c>
    </row>
    <row r="8" spans="2:5" x14ac:dyDescent="0.25">
      <c r="B8" s="117" t="s">
        <v>40</v>
      </c>
      <c r="C8" s="120"/>
      <c r="D8" s="125"/>
      <c r="E8" s="125"/>
    </row>
    <row r="9" spans="2:5" x14ac:dyDescent="0.25">
      <c r="B9" s="121" t="s">
        <v>22</v>
      </c>
      <c r="C9" s="98"/>
      <c r="D9" s="126">
        <v>7568343</v>
      </c>
      <c r="E9" s="126">
        <v>6066402</v>
      </c>
    </row>
    <row r="10" spans="2:5" x14ac:dyDescent="0.25">
      <c r="B10" s="121" t="s">
        <v>23</v>
      </c>
      <c r="C10" s="98"/>
      <c r="D10" s="126">
        <v>-3010924</v>
      </c>
      <c r="E10" s="126">
        <v>-2275435</v>
      </c>
    </row>
    <row r="11" spans="2:5" ht="15" hidden="1" customHeight="1" x14ac:dyDescent="0.25">
      <c r="B11" s="122" t="s">
        <v>72</v>
      </c>
      <c r="C11" s="98"/>
      <c r="D11" s="126">
        <v>-555393</v>
      </c>
      <c r="E11" s="126">
        <v>-496876</v>
      </c>
    </row>
    <row r="12" spans="2:5" x14ac:dyDescent="0.25">
      <c r="B12" s="122" t="s">
        <v>73</v>
      </c>
      <c r="C12" s="98"/>
      <c r="D12" s="126">
        <v>-194987</v>
      </c>
      <c r="E12" s="126">
        <v>-272782</v>
      </c>
    </row>
    <row r="13" spans="2:5" x14ac:dyDescent="0.25">
      <c r="B13" s="122" t="s">
        <v>74</v>
      </c>
      <c r="C13" s="98"/>
      <c r="D13" s="126">
        <v>54613</v>
      </c>
      <c r="E13" s="126">
        <v>141284</v>
      </c>
    </row>
    <row r="14" spans="2:5" ht="15.75" thickBot="1" x14ac:dyDescent="0.3">
      <c r="B14" s="122" t="s">
        <v>75</v>
      </c>
      <c r="C14" s="98"/>
      <c r="D14" s="126">
        <v>-17623</v>
      </c>
      <c r="E14" s="126">
        <v>-24268</v>
      </c>
    </row>
    <row r="15" spans="2:5" ht="30" x14ac:dyDescent="0.25">
      <c r="B15" s="136" t="s">
        <v>76</v>
      </c>
      <c r="C15" s="98"/>
      <c r="D15" s="127">
        <f>SUM(D9:D14)</f>
        <v>3844029</v>
      </c>
      <c r="E15" s="127">
        <f>SUM(E9:E14)</f>
        <v>3138325</v>
      </c>
    </row>
    <row r="16" spans="2:5" x14ac:dyDescent="0.25">
      <c r="B16" s="124" t="s">
        <v>77</v>
      </c>
      <c r="C16" s="98"/>
      <c r="D16" s="126"/>
      <c r="E16" s="126"/>
    </row>
    <row r="17" spans="2:8" x14ac:dyDescent="0.25">
      <c r="B17" s="122" t="s">
        <v>1</v>
      </c>
      <c r="C17" s="98"/>
      <c r="D17" s="126">
        <v>1117149</v>
      </c>
      <c r="E17" s="126">
        <v>-7827887</v>
      </c>
    </row>
    <row r="18" spans="2:8" x14ac:dyDescent="0.25">
      <c r="B18" s="122" t="s">
        <v>2</v>
      </c>
      <c r="C18" s="98"/>
      <c r="D18" s="126">
        <v>889060</v>
      </c>
      <c r="E18" s="126">
        <v>2995770</v>
      </c>
    </row>
    <row r="19" spans="2:8" x14ac:dyDescent="0.25">
      <c r="B19" s="122" t="s">
        <v>3</v>
      </c>
      <c r="C19" s="98"/>
      <c r="D19" s="126">
        <v>9276878</v>
      </c>
      <c r="E19" s="126">
        <v>4836574</v>
      </c>
    </row>
    <row r="20" spans="2:8" x14ac:dyDescent="0.25">
      <c r="B20" s="122" t="s">
        <v>78</v>
      </c>
      <c r="C20" s="98"/>
      <c r="D20" s="126">
        <v>-390964</v>
      </c>
      <c r="E20" s="126">
        <v>-7427</v>
      </c>
    </row>
    <row r="21" spans="2:8" x14ac:dyDescent="0.25">
      <c r="B21" s="122" t="s">
        <v>7</v>
      </c>
      <c r="C21" s="98"/>
      <c r="D21" s="126">
        <v>-65165</v>
      </c>
      <c r="E21" s="126">
        <v>-11429242</v>
      </c>
    </row>
    <row r="22" spans="2:8" x14ac:dyDescent="0.25">
      <c r="B22" s="122" t="s">
        <v>8</v>
      </c>
      <c r="C22" s="98"/>
      <c r="D22" s="126">
        <v>-58038</v>
      </c>
      <c r="E22" s="126">
        <v>162491</v>
      </c>
    </row>
    <row r="23" spans="2:8" x14ac:dyDescent="0.25">
      <c r="B23" s="124" t="s">
        <v>79</v>
      </c>
      <c r="C23" s="98"/>
      <c r="D23" s="126"/>
      <c r="E23" s="126"/>
    </row>
    <row r="24" spans="2:8" x14ac:dyDescent="0.25">
      <c r="B24" s="122" t="s">
        <v>10</v>
      </c>
      <c r="C24" s="98"/>
      <c r="D24" s="126">
        <v>1078353</v>
      </c>
      <c r="E24" s="126">
        <v>1186405</v>
      </c>
    </row>
    <row r="25" spans="2:8" ht="15.75" thickBot="1" x14ac:dyDescent="0.3">
      <c r="B25" s="122" t="s">
        <v>11</v>
      </c>
      <c r="C25" s="98"/>
      <c r="D25" s="126">
        <v>307307</v>
      </c>
      <c r="E25" s="126">
        <v>-157909</v>
      </c>
    </row>
    <row r="26" spans="2:8" x14ac:dyDescent="0.25">
      <c r="B26" s="123" t="s">
        <v>41</v>
      </c>
      <c r="C26" s="98"/>
      <c r="D26" s="127">
        <f>SUM(D15:D25)</f>
        <v>15998609</v>
      </c>
      <c r="E26" s="127">
        <f>SUM(E15:E25)</f>
        <v>-7102900</v>
      </c>
    </row>
    <row r="27" spans="2:8" ht="15.75" thickBot="1" x14ac:dyDescent="0.3">
      <c r="B27" s="122" t="s">
        <v>42</v>
      </c>
      <c r="C27" s="98"/>
      <c r="D27" s="128">
        <v>-59822</v>
      </c>
      <c r="E27" s="128">
        <v>-69007</v>
      </c>
    </row>
    <row r="28" spans="2:8" ht="30.75" thickBot="1" x14ac:dyDescent="0.3">
      <c r="B28" s="136" t="s">
        <v>55</v>
      </c>
      <c r="C28" s="98"/>
      <c r="D28" s="129">
        <f>SUM(D26:D27)</f>
        <v>15938787</v>
      </c>
      <c r="E28" s="129">
        <f>SUM(E26:E27)</f>
        <v>-7171907</v>
      </c>
    </row>
    <row r="29" spans="2:8" x14ac:dyDescent="0.25">
      <c r="B29" s="123" t="s">
        <v>24</v>
      </c>
      <c r="C29" s="98"/>
      <c r="D29" s="126"/>
      <c r="E29" s="126"/>
      <c r="H29" s="49"/>
    </row>
    <row r="30" spans="2:8" x14ac:dyDescent="0.25">
      <c r="B30" s="122" t="s">
        <v>80</v>
      </c>
      <c r="C30" s="98"/>
      <c r="D30" s="130">
        <v>-3961</v>
      </c>
      <c r="E30" s="130">
        <v>-326660</v>
      </c>
    </row>
    <row r="31" spans="2:8" ht="15.75" thickBot="1" x14ac:dyDescent="0.3">
      <c r="B31" s="122" t="s">
        <v>144</v>
      </c>
      <c r="C31" s="98"/>
      <c r="D31" s="130">
        <v>954904</v>
      </c>
      <c r="E31" s="130">
        <v>-15487783</v>
      </c>
    </row>
    <row r="32" spans="2:8" ht="15.75" thickBot="1" x14ac:dyDescent="0.3">
      <c r="B32" s="123" t="s">
        <v>43</v>
      </c>
      <c r="C32" s="98"/>
      <c r="D32" s="131">
        <f>SUM(D30:D31)</f>
        <v>950943</v>
      </c>
      <c r="E32" s="131">
        <f>SUM(E30:E31)</f>
        <v>-15814443</v>
      </c>
    </row>
    <row r="33" spans="2:5" x14ac:dyDescent="0.25">
      <c r="B33" s="123" t="s">
        <v>25</v>
      </c>
      <c r="C33" s="98"/>
      <c r="D33" s="126"/>
      <c r="E33" s="126"/>
    </row>
    <row r="34" spans="2:5" x14ac:dyDescent="0.25">
      <c r="B34" s="122" t="s">
        <v>145</v>
      </c>
      <c r="C34" s="98"/>
      <c r="D34" s="130">
        <v>-4693968</v>
      </c>
      <c r="E34" s="130">
        <v>-2104308</v>
      </c>
    </row>
    <row r="35" spans="2:5" x14ac:dyDescent="0.25">
      <c r="B35" s="122" t="s">
        <v>81</v>
      </c>
      <c r="C35" s="98"/>
      <c r="D35" s="130">
        <v>-14803334</v>
      </c>
      <c r="E35" s="130">
        <v>-333333</v>
      </c>
    </row>
    <row r="36" spans="2:5" ht="15.75" thickBot="1" x14ac:dyDescent="0.3">
      <c r="B36" s="122" t="s">
        <v>82</v>
      </c>
      <c r="C36" s="98"/>
      <c r="D36" s="130">
        <v>3572162</v>
      </c>
      <c r="E36" s="130">
        <v>4208353</v>
      </c>
    </row>
    <row r="37" spans="2:5" ht="30.75" thickBot="1" x14ac:dyDescent="0.3">
      <c r="B37" s="136" t="s">
        <v>83</v>
      </c>
      <c r="C37" s="98"/>
      <c r="D37" s="131">
        <f>SUM(D34:D36)</f>
        <v>-15925140</v>
      </c>
      <c r="E37" s="131">
        <f>SUM(E34:E36)</f>
        <v>1770712</v>
      </c>
    </row>
    <row r="38" spans="2:5" x14ac:dyDescent="0.25">
      <c r="B38" s="137" t="s">
        <v>44</v>
      </c>
      <c r="C38" s="98"/>
      <c r="D38" s="130">
        <v>117565</v>
      </c>
      <c r="E38" s="130">
        <v>-163444</v>
      </c>
    </row>
    <row r="39" spans="2:5" ht="30.75" thickBot="1" x14ac:dyDescent="0.3">
      <c r="B39" s="136" t="s">
        <v>84</v>
      </c>
      <c r="C39" s="98"/>
      <c r="D39" s="130">
        <v>58</v>
      </c>
      <c r="E39" s="130">
        <v>-3287</v>
      </c>
    </row>
    <row r="40" spans="2:5" x14ac:dyDescent="0.25">
      <c r="B40" s="123" t="s">
        <v>45</v>
      </c>
      <c r="C40" s="98"/>
      <c r="D40" s="132">
        <f>D28+D32+D37+D38+D39</f>
        <v>1082213</v>
      </c>
      <c r="E40" s="132">
        <f>E28+E32+E37+E38+E39</f>
        <v>-21382369</v>
      </c>
    </row>
    <row r="41" spans="2:5" ht="15.75" thickBot="1" x14ac:dyDescent="0.3">
      <c r="B41" s="123" t="s">
        <v>85</v>
      </c>
      <c r="C41" s="98">
        <v>3</v>
      </c>
      <c r="D41" s="128">
        <v>20580665</v>
      </c>
      <c r="E41" s="128">
        <v>44798305</v>
      </c>
    </row>
    <row r="42" spans="2:5" ht="15.75" thickBot="1" x14ac:dyDescent="0.3">
      <c r="B42" s="123" t="s">
        <v>86</v>
      </c>
      <c r="C42" s="98">
        <v>3</v>
      </c>
      <c r="D42" s="133">
        <f>D40+D41</f>
        <v>21662878</v>
      </c>
      <c r="E42" s="133">
        <f>E40+E41</f>
        <v>23415936</v>
      </c>
    </row>
    <row r="43" spans="2:5" ht="15.75" thickTop="1" x14ac:dyDescent="0.25">
      <c r="B43" s="112"/>
      <c r="C43" s="112"/>
      <c r="D43" s="134"/>
      <c r="E43" s="134"/>
    </row>
    <row r="44" spans="2:5" x14ac:dyDescent="0.25">
      <c r="D44" s="12"/>
      <c r="E44" s="12"/>
    </row>
    <row r="46" spans="2:5" x14ac:dyDescent="0.25">
      <c r="B46" s="54" t="s">
        <v>93</v>
      </c>
      <c r="D46" s="135" t="s">
        <v>67</v>
      </c>
    </row>
    <row r="48" spans="2:5" x14ac:dyDescent="0.25">
      <c r="B48" s="54" t="s">
        <v>66</v>
      </c>
      <c r="D48" s="135" t="s">
        <v>68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2020-04-16T09:31:34Z</dcterms:modified>
</cp:coreProperties>
</file>