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ByOrder" localSheetId="1">'[2]Hidden'!$A$42,'[2]Hidden'!$A$43,'[2]Hidden'!$A$44,'[2]Hidden'!$A$45,'[2]Hidden'!$A$46,'[2]Hidden'!$A$3:$A$39</definedName>
    <definedName name="ByOrder" localSheetId="2">'[3]Hidden'!$A$43,'[3]Hidden'!$A$44,'[3]Hidden'!$A$45,'[3]Hidden'!$A$3:$A$39</definedName>
    <definedName name="ByOrder">'[1]Hidden'!$A$42,'[1]Hidden'!$A$43,'[1]Hidden'!$A$44,'[1]Hidden'!$A$45,'[1]Hidden'!$A$46,'[1]Hidden'!$A$3:$A$40</definedName>
    <definedName name="FilAbbr_Add" localSheetId="1">'[2]Hidden'!$E$42,'[2]Hidden'!$E$43,'[2]Hidden'!$E$44,'[2]Hidden'!$E$45,'[2]Hidden'!$E$46,'[2]Hidden'!$E$3:$E$39</definedName>
    <definedName name="FilAbbr_Add">'[1]Hidden'!$E$42,'[1]Hidden'!$E$43,'[1]Hidden'!$E$44,'[1]Hidden'!$E$45,'[1]Hidden'!$E$46,'[1]Hidden'!$E$3:$E$40</definedName>
    <definedName name="FilAbbr_Full" localSheetId="1">'[2]Hidden'!$E$42,'[2]Hidden'!$E$43,'[2]Hidden'!$E$44,'[2]Hidden'!$E$45,'[2]Hidden'!$E$46,'[2]Hidden'!$E$3:$E$39</definedName>
    <definedName name="FilAbbr_Full">'[1]Hidden'!$E$42,'[1]Hidden'!$E$43,'[1]Hidden'!$E$44,'[1]Hidden'!$E$45,'[1]Hidden'!$E$46,'[1]Hidden'!$E$3:$E$40</definedName>
    <definedName name="Filial_add" localSheetId="1">'[2]Hidden'!$A$42,'[2]Hidden'!$A$43,'[2]Hidden'!$A$44,'[2]Hidden'!$A$45,'[2]Hidden'!$A$46,'[2]Hidden'!$A$3:$A$39</definedName>
    <definedName name="Filial_add">'[1]Hidden'!$A$42,'[1]Hidden'!$A$43,'[1]Hidden'!$A$44,'[1]Hidden'!$A$45,'[1]Hidden'!$A$46,'[1]Hidden'!$A$3:$A$40</definedName>
    <definedName name="Filial_Full" localSheetId="1">'[2]Hidden'!$A$42,'[2]Hidden'!$A$43,'[2]Hidden'!$A$44,'[2]Hidden'!$A$45,'[2]Hidden'!$A$46,'[2]Hidden'!$A$3:$A$39</definedName>
    <definedName name="Filial_Full">'[1]Hidden'!$A$42,'[1]Hidden'!$A$43,'[1]Hidden'!$A$44,'[1]Hidden'!$A$45,'[1]Hidden'!$A$46,'[1]Hidden'!$A$3:$A$40</definedName>
    <definedName name="gfhjkm" localSheetId="2">'[4]hiddenА'!$H$15</definedName>
    <definedName name="gfhjkm" localSheetId="3">'[4]hiddenА'!$H$15</definedName>
    <definedName name="gfhjkm">#REF!</definedName>
    <definedName name="KVARTALPrev">'[4]hiddenА'!$G$20</definedName>
    <definedName name="mmyyFil" localSheetId="2">'Ф3'!#REF!</definedName>
    <definedName name="mmyyFil" localSheetId="3">'Ф4'!#REF!</definedName>
    <definedName name="NameBeg" localSheetId="2">'Ф3'!#REF!</definedName>
    <definedName name="NameBeg" localSheetId="3">'Ф4'!#REF!</definedName>
    <definedName name="NameBeg">#REF!</definedName>
    <definedName name="NarastMESATZ">'[5]Hidden1'!$J$2:$J$13</definedName>
    <definedName name="OLE_LINK16" localSheetId="0">'Ф1'!$D$55</definedName>
    <definedName name="OLE_LINK17" localSheetId="0">'Ф1'!$D$56</definedName>
    <definedName name="OLE_LINK2" localSheetId="1">'Ф2'!#REF!</definedName>
    <definedName name="OLE_LINK3" localSheetId="1">'Ф2'!#REF!</definedName>
    <definedName name="OLE_LINK4" localSheetId="1">'Ф2'!#REF!</definedName>
    <definedName name="sMonthGen">'[1]Hidden'!$I$20</definedName>
    <definedName name="sMonthNarast" localSheetId="2">'[3]Hidden'!$J$20</definedName>
    <definedName name="sMonthNarast" localSheetId="3">'[6]Hidden'!$J$20</definedName>
    <definedName name="sMonthNarast">'[2]Hidden'!$J$20</definedName>
    <definedName name="sVMONTH" localSheetId="1">'[2]Hidden'!$H$20</definedName>
    <definedName name="sVMONTH" localSheetId="3">'[6]Hidden'!$H$20</definedName>
    <definedName name="sVMONTH">'[1]Hidden'!$H$20</definedName>
    <definedName name="sYear" localSheetId="1">'[2]Hidden'!$F$19</definedName>
    <definedName name="sYear" localSheetId="3">'[6]Hidden'!$F$19</definedName>
    <definedName name="sYear">'[1]Hidden'!$F$19</definedName>
    <definedName name="VPODR" localSheetId="2">'[5]Hidden1'!$C$4</definedName>
    <definedName name="VPODR" localSheetId="3">'[5]Hidden1'!$C$4</definedName>
    <definedName name="VPODR">#REF!</definedName>
    <definedName name="VYEAR" localSheetId="1">'[2]Hidden'!$F$20</definedName>
    <definedName name="VYEAR" localSheetId="2">'[3]Hidden'!$F$20</definedName>
    <definedName name="VYEAR" localSheetId="3">'[6]Hidden'!$F$20</definedName>
    <definedName name="VYEAR">#REF!</definedName>
    <definedName name="VYEAR4">'[1]Hidden'!$F$19</definedName>
    <definedName name="WorkArea" localSheetId="2">'Ф3'!$C$10:$D$53</definedName>
    <definedName name="WorkArea" localSheetId="3">'Ф4'!$B$12:$G$16</definedName>
    <definedName name="YEARPrev4" localSheetId="1">'[2]Hidden'!$F$21</definedName>
    <definedName name="YEARPrev4" localSheetId="2">'[3]Hidden'!$F$21</definedName>
    <definedName name="YEARPrev4">'[1]Hidden'!$F$21</definedName>
    <definedName name="Z_EE6732EE_644E_43C7_942D_7451E7E830D4_.wvu.PrintArea" localSheetId="1" hidden="1">'Ф2'!$A$1:$D$60</definedName>
    <definedName name="Z_EE6732EE_644E_43C7_942D_7451E7E830D4_.wvu.PrintArea" localSheetId="3" hidden="1">'Ф4'!$A$1:$I$34</definedName>
    <definedName name="Z_EE6732EE_644E_43C7_942D_7451E7E830D4_.wvu.Rows" localSheetId="0" hidden="1">'Ф1'!#REF!,'Ф1'!#REF!</definedName>
  </definedNames>
  <calcPr fullCalcOnLoad="1"/>
</workbook>
</file>

<file path=xl/sharedStrings.xml><?xml version="1.0" encoding="utf-8"?>
<sst xmlns="http://schemas.openxmlformats.org/spreadsheetml/2006/main" count="236" uniqueCount="193">
  <si>
    <t>11</t>
  </si>
  <si>
    <t>14</t>
  </si>
  <si>
    <t>16</t>
  </si>
  <si>
    <t>12</t>
  </si>
  <si>
    <t>Kazakhtelecom JSC</t>
  </si>
  <si>
    <t xml:space="preserve">Unaudited interim condensed </t>
  </si>
  <si>
    <t>consolidated financial statements</t>
  </si>
  <si>
    <t xml:space="preserve">INTERIM CONDENSED CONSOLIDATED STATEMENT OF COMPREHENSIVE INCOME </t>
  </si>
  <si>
    <t>In thousands of tenge</t>
  </si>
  <si>
    <t>Notes</t>
  </si>
  <si>
    <t>Gross profit</t>
  </si>
  <si>
    <t>General and administrative expenses</t>
  </si>
  <si>
    <t>Selling expenses</t>
  </si>
  <si>
    <t>Operating profit</t>
  </si>
  <si>
    <t>Finance costs</t>
  </si>
  <si>
    <t>Finance income</t>
  </si>
  <si>
    <t>Other income</t>
  </si>
  <si>
    <t>Income tax expense</t>
  </si>
  <si>
    <t>Non-controlling interests</t>
  </si>
  <si>
    <t>Other comprehensive income</t>
  </si>
  <si>
    <t>Earnings per share</t>
  </si>
  <si>
    <t xml:space="preserve">INTERIM CONDENSED CONSOLIDATED STATEMENT OF FINANCIAL POSITION </t>
  </si>
  <si>
    <t>Assets</t>
  </si>
  <si>
    <t>Non-current assets</t>
  </si>
  <si>
    <t>Property and equipment</t>
  </si>
  <si>
    <t>Intangible assets</t>
  </si>
  <si>
    <t>Advances paid for non-current assets</t>
  </si>
  <si>
    <t>Other non-current financial assets</t>
  </si>
  <si>
    <t>Other non-current assets</t>
  </si>
  <si>
    <t>Current assets</t>
  </si>
  <si>
    <t>Inventories</t>
  </si>
  <si>
    <t>Other current assets</t>
  </si>
  <si>
    <t>Cash and cash equivalents</t>
  </si>
  <si>
    <t>Total assets</t>
  </si>
  <si>
    <t>Operating activities</t>
  </si>
  <si>
    <t xml:space="preserve">Adjustments for:
</t>
  </si>
  <si>
    <t>Depreciation of property and equipment</t>
  </si>
  <si>
    <t>Amortization of intangible assets</t>
  </si>
  <si>
    <t>Change in inventories</t>
  </si>
  <si>
    <t>Change in other current liabilities</t>
  </si>
  <si>
    <t>Interest paid</t>
  </si>
  <si>
    <t>Interest received</t>
  </si>
  <si>
    <t>Investing activities</t>
  </si>
  <si>
    <t>Purchase of property and equipment</t>
  </si>
  <si>
    <t>Purchase of intangible assets</t>
  </si>
  <si>
    <t>Proceeds from sale of property and equipment</t>
  </si>
  <si>
    <t>Financing activities</t>
  </si>
  <si>
    <t>Repayment of finance lease liabilities</t>
  </si>
  <si>
    <t>Net cash flows used in financing activities</t>
  </si>
  <si>
    <t>Equity and liabilities</t>
  </si>
  <si>
    <t>Treasury shares</t>
  </si>
  <si>
    <t>Retained earnings</t>
  </si>
  <si>
    <t>Total equity</t>
  </si>
  <si>
    <t>Non-current liabilities</t>
  </si>
  <si>
    <t>Debt component of preferred shares</t>
  </si>
  <si>
    <t>Current liabilities</t>
  </si>
  <si>
    <t>Other current liabilities</t>
  </si>
  <si>
    <t>Total liabilities</t>
  </si>
  <si>
    <t>Total equity and liabilities</t>
  </si>
  <si>
    <t>Unaudited interim condensed consolidated financial statements</t>
  </si>
  <si>
    <t>INTERIM CONDENSED CONSOLIDATED STATEMENT OF CHANGES IN EQUITY</t>
  </si>
  <si>
    <t>Total</t>
  </si>
  <si>
    <t>Continuing operations</t>
  </si>
  <si>
    <t>Profit before tax from continuing operations</t>
  </si>
  <si>
    <t>Profit for the period from continuing operations</t>
  </si>
  <si>
    <t>Investments in an associate</t>
  </si>
  <si>
    <t>Net cash flows from operating activities</t>
  </si>
  <si>
    <t xml:space="preserve">INTERIM CONDENSED CONSOLIDATED STATEMENT OF CASH FLOWS </t>
  </si>
  <si>
    <t>Uzbekov A.A.</t>
  </si>
  <si>
    <t>9</t>
  </si>
  <si>
    <t>10</t>
  </si>
  <si>
    <t>Foreign currency translation reserve</t>
  </si>
  <si>
    <t>Other expense</t>
  </si>
  <si>
    <t>Shares outstanding</t>
  </si>
  <si>
    <t>Finance costs accrued</t>
  </si>
  <si>
    <t>Finance income accrued</t>
  </si>
  <si>
    <t>Change in trade receivables</t>
  </si>
  <si>
    <t>Change in advances paid</t>
  </si>
  <si>
    <t>Placement of deposits</t>
  </si>
  <si>
    <t>Issue of long-term loans to employees</t>
  </si>
  <si>
    <t>Borrowings repaid</t>
  </si>
  <si>
    <t>Shares
Outstanding</t>
  </si>
  <si>
    <t>Three months ended 31 March</t>
  </si>
  <si>
    <t>Cost of sales</t>
  </si>
  <si>
    <t>7</t>
  </si>
  <si>
    <t>13</t>
  </si>
  <si>
    <t>Foreign exchange differences on translation of financial statements of foreign subsidiaries</t>
  </si>
  <si>
    <t>Trade receivables</t>
  </si>
  <si>
    <t>Advances paid</t>
  </si>
  <si>
    <t>Corporate income tax prepaid</t>
  </si>
  <si>
    <t>Other current financial assets</t>
  </si>
  <si>
    <t>Other reserves</t>
  </si>
  <si>
    <t>Borrowings: non-current portion</t>
  </si>
  <si>
    <t>Employee benefit obligations</t>
  </si>
  <si>
    <t>Borrowings: current portion</t>
  </si>
  <si>
    <t>Trade payables</t>
  </si>
  <si>
    <t>Current corporate income tax payable</t>
  </si>
  <si>
    <t>Net foreign exchange loss</t>
  </si>
  <si>
    <t>Net profit for the period</t>
  </si>
  <si>
    <t>Profit attributable to:</t>
  </si>
  <si>
    <t>Equity holders of the Parent</t>
  </si>
  <si>
    <t>Other comprehensive income  to be reclassified to profit or loss in subsequent periods (net of tax)</t>
  </si>
  <si>
    <t>Net other comprehensive income to be reclassified to profit or loss in subsequent periods</t>
  </si>
  <si>
    <t>Chief accountant</t>
  </si>
  <si>
    <t>Change in trade payables</t>
  </si>
  <si>
    <t>Cash flow received from operating activities</t>
  </si>
  <si>
    <t>Adjustments of working capital</t>
  </si>
  <si>
    <t>Dividends paid on common and preferred shares</t>
  </si>
  <si>
    <t>Income tax paid</t>
  </si>
  <si>
    <t>Repayment of loans from employees</t>
  </si>
  <si>
    <t>Effects of exchange rate changes on cash and cash equivalents</t>
  </si>
  <si>
    <t xml:space="preserve">Net increase/ (decrease) in cash and cash equivalents </t>
  </si>
  <si>
    <t>Cash and cash equivalents, as at 1 January</t>
  </si>
  <si>
    <t>Cash and cash equivalents, as at 31 March</t>
  </si>
  <si>
    <t>Net profit for the period (unaudited)</t>
  </si>
  <si>
    <t>Total comprehensive income (unaudited)</t>
  </si>
  <si>
    <t>Equity attributable to equity holders of the Parent</t>
  </si>
  <si>
    <t>Attributable to equity holders of the parent</t>
  </si>
  <si>
    <t>15</t>
  </si>
  <si>
    <t>Deffered tax assets</t>
  </si>
  <si>
    <t>Deferred tax liabilities</t>
  </si>
  <si>
    <t>Other non-current financial liabilities</t>
  </si>
  <si>
    <t>Employee benefit obligations: current portion</t>
  </si>
  <si>
    <t>Other current financial liabilities</t>
  </si>
  <si>
    <t>Suleimanov Y.E.</t>
  </si>
  <si>
    <t>2018 (unaudited)</t>
  </si>
  <si>
    <t>Share in profit/(loss) of associates</t>
  </si>
  <si>
    <t xml:space="preserve">31 March
2018
(unaudited)
</t>
  </si>
  <si>
    <t>Unrealised foreign exchange loss/(gain), net</t>
  </si>
  <si>
    <t>Gain on disposal of property and equipment</t>
  </si>
  <si>
    <t>Net cash flows received/(used) in investing activities</t>
  </si>
  <si>
    <t>At 31 March 2018 (unaudited)</t>
  </si>
  <si>
    <t>Book value per one ordinary share, KZT</t>
  </si>
  <si>
    <t>Book value per one preferred share of the first group, KZT</t>
  </si>
  <si>
    <t>Chief financial officier</t>
  </si>
  <si>
    <t>Foreign currency
translation
reserve</t>
  </si>
  <si>
    <t>Treasury
shares</t>
  </si>
  <si>
    <t>Other
reserves</t>
  </si>
  <si>
    <t>Retained
earnings</t>
  </si>
  <si>
    <t>Total 
equity</t>
  </si>
  <si>
    <t>Other comprehensive income (unaudited)</t>
  </si>
  <si>
    <t>As at 31 March 2019</t>
  </si>
  <si>
    <t>31 March 2019 (unaudited)</t>
  </si>
  <si>
    <t>31 December 2018 (audited)</t>
  </si>
  <si>
    <t>2019 (unaudited)</t>
  </si>
  <si>
    <t xml:space="preserve">31 March
2019
(unaudited)
</t>
  </si>
  <si>
    <t>At 1 January 2019</t>
  </si>
  <si>
    <t>At 31 March 2019 (unaudited)</t>
  </si>
  <si>
    <t>Right-of-use assets</t>
  </si>
  <si>
    <t>3</t>
  </si>
  <si>
    <t xml:space="preserve">Costs to obtain a contract </t>
  </si>
  <si>
    <t xml:space="preserve">Costs to fulfil a contract </t>
  </si>
  <si>
    <t>Indemnification assets</t>
  </si>
  <si>
    <t>18</t>
  </si>
  <si>
    <t>Lease liabilities</t>
  </si>
  <si>
    <t xml:space="preserve">Non-current contract liabilities </t>
  </si>
  <si>
    <t>Asset retirement obligations</t>
  </si>
  <si>
    <t>Lease liabilities: current portion</t>
  </si>
  <si>
    <r>
      <t>Current contract liabilities</t>
    </r>
    <r>
      <rPr>
        <sz val="9"/>
        <color indexed="8"/>
        <rFont val="Arial"/>
        <family val="2"/>
      </rPr>
      <t xml:space="preserve"> </t>
    </r>
  </si>
  <si>
    <t>Obligation to pay a fine for termination of the contract</t>
  </si>
  <si>
    <t>17</t>
  </si>
  <si>
    <t>Revenue from contracts with customer</t>
  </si>
  <si>
    <t>19</t>
  </si>
  <si>
    <t>21</t>
  </si>
  <si>
    <t>Impairment losses on financial assets</t>
  </si>
  <si>
    <t>22</t>
  </si>
  <si>
    <t>23</t>
  </si>
  <si>
    <t>For three months period ended 31 March 2019</t>
  </si>
  <si>
    <t>Total comprehensive income for the period net of income tax</t>
  </si>
  <si>
    <t>Basic and diluted profit for the period attributable to equity holders of the Parent tenge</t>
  </si>
  <si>
    <t>Other comprehensive loss not to be reclassified to profit or loss in subsequent periods (net of tax)</t>
  </si>
  <si>
    <t>Actuarial losses on defined benefits plans, net of tax</t>
  </si>
  <si>
    <t>Net other comprehensive loss not to be reclassified to profit or loss in subsequent periods</t>
  </si>
  <si>
    <t xml:space="preserve">Other comprehensive (loss)/income for the period, net of tax </t>
  </si>
  <si>
    <t>Profit before tax for the period</t>
  </si>
  <si>
    <t xml:space="preserve">Changes in employee benefit obligations </t>
  </si>
  <si>
    <t xml:space="preserve">Write-down of inventories to net realizable value </t>
  </si>
  <si>
    <t>Share in profits of associates</t>
  </si>
  <si>
    <t>Gain on disposal of property and equipment, net</t>
  </si>
  <si>
    <t>Change in other current assets</t>
  </si>
  <si>
    <t>Change in costs to obtain a contract and costs to fulfil a contract</t>
  </si>
  <si>
    <t>Change in contract liabilities</t>
  </si>
  <si>
    <t>Return of cash on deposits</t>
  </si>
  <si>
    <t xml:space="preserve">                                  -</t>
  </si>
  <si>
    <t>Borrowings received</t>
  </si>
  <si>
    <t>Proceeds from sale of securities</t>
  </si>
  <si>
    <t>Provision for expected credit losses on cash and cash equivalents</t>
  </si>
  <si>
    <t>At 1 January 2019 (restated)</t>
  </si>
  <si>
    <t>Other comprehensive loss (unaudited)</t>
  </si>
  <si>
    <t>Own repurchased shares (Note 13)</t>
  </si>
  <si>
    <t>Repayment of lease liabilities</t>
  </si>
  <si>
    <t>At 1 January 2018 (audited)</t>
  </si>
  <si>
    <t>Change in accounting policy due to application of IFRS 16 (Note 3)*</t>
  </si>
</sst>
</file>

<file path=xl/styles.xml><?xml version="1.0" encoding="utf-8"?>
<styleSheet xmlns="http://schemas.openxmlformats.org/spreadsheetml/2006/main">
  <numFmts count="3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0_ ;[Red]\-#,##0.00\ "/>
    <numFmt numFmtId="181" formatCode="_-* #,##0_р_._-;\-* #,##0_р_._-;_-* &quot;-&quot;??_р_._-;_-@_-"/>
    <numFmt numFmtId="182" formatCode="_(* #,##0_);_(* \(#,##0\);_(* &quot;-&quot;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_р_._-;\-* #,##0.0_р_._-;_-* &quot;-&quot;??_р_._-;_-@_-"/>
    <numFmt numFmtId="188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color indexed="9"/>
      <name val="Arial Cyr"/>
      <family val="0"/>
    </font>
    <font>
      <b/>
      <sz val="10"/>
      <name val="Arial Cyr"/>
      <family val="2"/>
    </font>
    <font>
      <b/>
      <sz val="10"/>
      <color indexed="9"/>
      <name val="Arial CYR"/>
      <family val="2"/>
    </font>
    <font>
      <b/>
      <sz val="8"/>
      <name val="Arial Cyr"/>
      <family val="2"/>
    </font>
    <font>
      <sz val="10"/>
      <name val="Tahoma"/>
      <family val="2"/>
    </font>
    <font>
      <sz val="10"/>
      <name val="Helv"/>
      <family val="0"/>
    </font>
    <font>
      <b/>
      <i/>
      <sz val="8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i/>
      <sz val="10"/>
      <name val="Arial CYR"/>
      <family val="2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10"/>
      <name val="Arial Cyr"/>
      <family val="2"/>
    </font>
    <font>
      <sz val="10"/>
      <color indexed="10"/>
      <name val="Times New Roman"/>
      <family val="1"/>
    </font>
    <font>
      <b/>
      <sz val="9"/>
      <color indexed="8"/>
      <name val="Arial"/>
      <family val="2"/>
    </font>
    <font>
      <sz val="8"/>
      <color rgb="FFFF0000"/>
      <name val="Arial Cyr"/>
      <family val="2"/>
    </font>
    <font>
      <sz val="10"/>
      <color rgb="FFFF0000"/>
      <name val="Times New Roman"/>
      <family val="1"/>
    </font>
    <font>
      <b/>
      <sz val="9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5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3" fontId="0" fillId="0" borderId="0">
      <alignment/>
      <protection/>
    </xf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6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 horizontal="center" vertical="center"/>
      <protection/>
    </xf>
    <xf numFmtId="49" fontId="0" fillId="0" borderId="10" xfId="62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9" fillId="0" borderId="0" xfId="0" applyFont="1" applyFill="1" applyAlignment="1" applyProtection="1">
      <alignment horizontal="center"/>
      <protection locked="0"/>
    </xf>
    <xf numFmtId="0" fontId="22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/>
    </xf>
    <xf numFmtId="169" fontId="0" fillId="0" borderId="0" xfId="0" applyNumberFormat="1" applyFont="1" applyFill="1" applyBorder="1" applyAlignment="1" applyProtection="1">
      <alignment wrapText="1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horizontal="right" vertical="center"/>
      <protection locked="0"/>
    </xf>
    <xf numFmtId="3" fontId="20" fillId="0" borderId="0" xfId="0" applyNumberFormat="1" applyFont="1" applyFill="1" applyAlignment="1" applyProtection="1" quotePrefix="1">
      <alignment horizontal="right" vertical="center"/>
      <protection locked="0"/>
    </xf>
    <xf numFmtId="3" fontId="20" fillId="0" borderId="0" xfId="0" applyNumberFormat="1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0" fontId="22" fillId="0" borderId="11" xfId="0" applyFont="1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 locked="0"/>
    </xf>
    <xf numFmtId="3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Font="1" applyFill="1" applyAlignment="1" applyProtection="1">
      <alignment/>
      <protection/>
    </xf>
    <xf numFmtId="0" fontId="0" fillId="0" borderId="0" xfId="60" applyFont="1" applyFill="1" applyAlignment="1" applyProtection="1">
      <alignment horizontal="center"/>
      <protection locked="0"/>
    </xf>
    <xf numFmtId="180" fontId="27" fillId="0" borderId="0" xfId="62" applyFont="1" applyFill="1" applyAlignment="1" applyProtection="1">
      <alignment horizontal="center"/>
      <protection locked="0"/>
    </xf>
    <xf numFmtId="49" fontId="22" fillId="0" borderId="10" xfId="62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22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Alignment="1" applyProtection="1">
      <alignment horizontal="center"/>
      <protection locked="0"/>
    </xf>
    <xf numFmtId="0" fontId="20" fillId="0" borderId="0" xfId="0" applyFont="1" applyFill="1" applyAlignment="1">
      <alignment wrapText="1"/>
    </xf>
    <xf numFmtId="3" fontId="20" fillId="0" borderId="0" xfId="0" applyNumberFormat="1" applyFont="1" applyFill="1" applyAlignment="1" applyProtection="1" quotePrefix="1">
      <alignment horizontal="right"/>
      <protection locked="0"/>
    </xf>
    <xf numFmtId="0" fontId="24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right" wrapText="1"/>
    </xf>
    <xf numFmtId="169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22" fillId="0" borderId="0" xfId="0" applyFont="1" applyFill="1" applyBorder="1" applyAlignment="1">
      <alignment wrapText="1"/>
    </xf>
    <xf numFmtId="0" fontId="23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3" fontId="20" fillId="0" borderId="0" xfId="0" applyNumberFormat="1" applyFont="1" applyFill="1" applyAlignment="1" applyProtection="1">
      <alignment wrapText="1"/>
      <protection locked="0"/>
    </xf>
    <xf numFmtId="3" fontId="20" fillId="0" borderId="0" xfId="0" applyNumberFormat="1" applyFont="1" applyFill="1" applyAlignment="1" applyProtection="1">
      <alignment/>
      <protection locked="0"/>
    </xf>
    <xf numFmtId="49" fontId="0" fillId="0" borderId="10" xfId="62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Alignment="1">
      <alignment wrapText="1"/>
    </xf>
    <xf numFmtId="3" fontId="0" fillId="0" borderId="0" xfId="0" applyNumberFormat="1" applyFont="1" applyAlignment="1" applyProtection="1">
      <alignment horizontal="left"/>
      <protection/>
    </xf>
    <xf numFmtId="0" fontId="22" fillId="0" borderId="0" xfId="62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3" fontId="20" fillId="0" borderId="0" xfId="0" applyNumberFormat="1" applyFont="1" applyFill="1" applyAlignment="1" applyProtection="1">
      <alignment horizontal="right"/>
      <protection locked="0"/>
    </xf>
    <xf numFmtId="0" fontId="28" fillId="0" borderId="0" xfId="0" applyFont="1" applyFill="1" applyAlignment="1" applyProtection="1">
      <alignment horizontal="center" vertical="center"/>
      <protection/>
    </xf>
    <xf numFmtId="49" fontId="29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 applyProtection="1">
      <alignment horizontal="right"/>
      <protection locked="0"/>
    </xf>
    <xf numFmtId="3" fontId="31" fillId="0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11" xfId="0" applyFont="1" applyFill="1" applyBorder="1" applyAlignment="1">
      <alignment wrapText="1"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/>
      <protection locked="0"/>
    </xf>
    <xf numFmtId="43" fontId="33" fillId="0" borderId="0" xfId="0" applyNumberFormat="1" applyFont="1" applyFill="1" applyAlignment="1">
      <alignment wrapText="1"/>
    </xf>
    <xf numFmtId="181" fontId="33" fillId="0" borderId="0" xfId="0" applyNumberFormat="1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Alignment="1" applyProtection="1">
      <alignment/>
      <protection locked="0"/>
    </xf>
    <xf numFmtId="0" fontId="33" fillId="0" borderId="0" xfId="0" applyNumberFormat="1" applyFont="1" applyFill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Alignment="1">
      <alignment wrapText="1"/>
    </xf>
    <xf numFmtId="49" fontId="33" fillId="0" borderId="0" xfId="0" applyNumberFormat="1" applyFont="1" applyFill="1" applyAlignment="1">
      <alignment wrapText="1"/>
    </xf>
    <xf numFmtId="3" fontId="3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43" fontId="33" fillId="0" borderId="0" xfId="0" applyNumberFormat="1" applyFont="1" applyFill="1" applyAlignment="1" applyProtection="1">
      <alignment/>
      <protection locked="0"/>
    </xf>
    <xf numFmtId="3" fontId="33" fillId="0" borderId="0" xfId="0" applyNumberFormat="1" applyFont="1" applyFill="1" applyAlignment="1" applyProtection="1">
      <alignment/>
      <protection locked="0"/>
    </xf>
    <xf numFmtId="43" fontId="34" fillId="0" borderId="0" xfId="0" applyNumberFormat="1" applyFont="1" applyFill="1" applyAlignment="1">
      <alignment wrapText="1"/>
    </xf>
    <xf numFmtId="43" fontId="34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3" fontId="22" fillId="0" borderId="0" xfId="0" applyNumberFormat="1" applyFont="1" applyFill="1" applyAlignment="1" applyProtection="1">
      <alignment horizontal="right"/>
      <protection locked="0"/>
    </xf>
    <xf numFmtId="0" fontId="3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43" fontId="22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>
      <alignment horizontal="right" vertical="center"/>
      <protection locked="0"/>
    </xf>
    <xf numFmtId="43" fontId="0" fillId="0" borderId="0" xfId="0" applyNumberFormat="1" applyFont="1" applyFill="1" applyAlignment="1" applyProtection="1" quotePrefix="1">
      <alignment horizontal="right" vertical="center"/>
      <protection locked="0"/>
    </xf>
    <xf numFmtId="0" fontId="28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43" fontId="22" fillId="0" borderId="0" xfId="0" applyNumberFormat="1" applyFont="1" applyFill="1" applyAlignment="1">
      <alignment wrapText="1"/>
    </xf>
    <xf numFmtId="43" fontId="0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3" fontId="0" fillId="0" borderId="0" xfId="0" applyNumberFormat="1" applyFont="1" applyFill="1" applyAlignment="1">
      <alignment horizontal="right" wrapText="1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3" fontId="22" fillId="0" borderId="0" xfId="0" applyNumberFormat="1" applyFont="1" applyFill="1" applyBorder="1" applyAlignment="1" applyProtection="1">
      <alignment vertical="center"/>
      <protection locked="0"/>
    </xf>
    <xf numFmtId="4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3" fontId="22" fillId="0" borderId="0" xfId="0" applyNumberFormat="1" applyFont="1" applyFill="1" applyBorder="1" applyAlignment="1">
      <alignment wrapText="1"/>
    </xf>
    <xf numFmtId="0" fontId="22" fillId="0" borderId="12" xfId="0" applyFont="1" applyFill="1" applyBorder="1" applyAlignment="1" applyProtection="1">
      <alignment horizontal="left" vertical="top" wrapText="1"/>
      <protection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 applyProtection="1">
      <alignment/>
      <protection locked="0"/>
    </xf>
    <xf numFmtId="0" fontId="22" fillId="0" borderId="10" xfId="0" applyFont="1" applyFill="1" applyBorder="1" applyAlignment="1" applyProtection="1" quotePrefix="1">
      <alignment horizontal="left" wrapText="1"/>
      <protection/>
    </xf>
    <xf numFmtId="0" fontId="22" fillId="0" borderId="10" xfId="0" applyFont="1" applyFill="1" applyBorder="1" applyAlignment="1" applyProtection="1">
      <alignment wrapText="1"/>
      <protection/>
    </xf>
    <xf numFmtId="49" fontId="32" fillId="0" borderId="10" xfId="0" applyNumberFormat="1" applyFont="1" applyFill="1" applyBorder="1" applyAlignment="1" applyProtection="1">
      <alignment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169" fontId="0" fillId="0" borderId="10" xfId="0" applyNumberFormat="1" applyFont="1" applyFill="1" applyBorder="1" applyAlignment="1" applyProtection="1">
      <alignment horizontal="center" vertical="center" wrapText="1"/>
      <protection/>
    </xf>
    <xf numFmtId="169" fontId="0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 applyProtection="1">
      <alignment vertical="center" wrapText="1"/>
      <protection/>
    </xf>
    <xf numFmtId="49" fontId="22" fillId="0" borderId="10" xfId="0" applyNumberFormat="1" applyFont="1" applyBorder="1" applyAlignment="1">
      <alignment horizontal="center" vertical="center"/>
    </xf>
    <xf numFmtId="49" fontId="0" fillId="0" borderId="10" xfId="62" applyNumberFormat="1" applyFont="1" applyFill="1" applyBorder="1" applyAlignment="1" applyProtection="1">
      <alignment vertical="center" wrapText="1"/>
      <protection/>
    </xf>
    <xf numFmtId="49" fontId="0" fillId="0" borderId="10" xfId="62" applyNumberFormat="1" applyFont="1" applyFill="1" applyBorder="1" applyAlignment="1" applyProtection="1">
      <alignment vertical="top" wrapText="1"/>
      <protection/>
    </xf>
    <xf numFmtId="49" fontId="0" fillId="0" borderId="10" xfId="62" applyNumberFormat="1" applyFont="1" applyFill="1" applyBorder="1" applyAlignment="1" applyProtection="1">
      <alignment vertical="center" wrapText="1"/>
      <protection/>
    </xf>
    <xf numFmtId="49" fontId="22" fillId="0" borderId="10" xfId="62" applyNumberFormat="1" applyFont="1" applyFill="1" applyBorder="1" applyAlignment="1" applyProtection="1">
      <alignment vertical="center" wrapText="1"/>
      <protection/>
    </xf>
    <xf numFmtId="49" fontId="22" fillId="0" borderId="10" xfId="62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49" fontId="0" fillId="0" borderId="10" xfId="62" applyNumberFormat="1" applyFont="1" applyFill="1" applyBorder="1" applyAlignment="1" applyProtection="1">
      <alignment vertical="top" wrapText="1"/>
      <protection/>
    </xf>
    <xf numFmtId="49" fontId="22" fillId="0" borderId="10" xfId="62" applyNumberFormat="1" applyFont="1" applyFill="1" applyBorder="1" applyAlignment="1" applyProtection="1">
      <alignment vertical="top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49" fontId="2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8" fillId="0" borderId="0" xfId="0" applyFont="1" applyFill="1" applyAlignment="1" applyProtection="1">
      <alignment/>
      <protection locked="0"/>
    </xf>
    <xf numFmtId="3" fontId="31" fillId="0" borderId="0" xfId="0" applyNumberFormat="1" applyFont="1" applyFill="1" applyAlignment="1">
      <alignment horizontal="right"/>
    </xf>
    <xf numFmtId="0" fontId="31" fillId="0" borderId="0" xfId="0" applyFont="1" applyFill="1" applyAlignment="1" applyProtection="1">
      <alignment vertical="center"/>
      <protection/>
    </xf>
    <xf numFmtId="0" fontId="31" fillId="0" borderId="0" xfId="0" applyFont="1" applyFill="1" applyAlignment="1" applyProtection="1">
      <alignment/>
      <protection/>
    </xf>
    <xf numFmtId="41" fontId="22" fillId="0" borderId="10" xfId="74" applyNumberFormat="1" applyFont="1" applyFill="1" applyBorder="1" applyAlignment="1" applyProtection="1">
      <alignment horizontal="right" wrapText="1"/>
      <protection/>
    </xf>
    <xf numFmtId="41" fontId="22" fillId="0" borderId="18" xfId="0" applyNumberFormat="1" applyFont="1" applyBorder="1" applyAlignment="1">
      <alignment horizontal="right"/>
    </xf>
    <xf numFmtId="41" fontId="22" fillId="0" borderId="15" xfId="74" applyNumberFormat="1" applyFont="1" applyFill="1" applyBorder="1" applyAlignment="1" applyProtection="1">
      <alignment horizontal="right" wrapText="1"/>
      <protection/>
    </xf>
    <xf numFmtId="41" fontId="22" fillId="0" borderId="10" xfId="0" applyNumberFormat="1" applyFont="1" applyBorder="1" applyAlignment="1">
      <alignment horizontal="right" wrapText="1"/>
    </xf>
    <xf numFmtId="43" fontId="22" fillId="0" borderId="15" xfId="0" applyNumberFormat="1" applyFont="1" applyBorder="1" applyAlignment="1" applyProtection="1">
      <alignment horizontal="right"/>
      <protection/>
    </xf>
    <xf numFmtId="182" fontId="22" fillId="0" borderId="10" xfId="0" applyNumberFormat="1" applyFont="1" applyBorder="1" applyAlignment="1">
      <alignment horizontal="right"/>
    </xf>
    <xf numFmtId="182" fontId="22" fillId="0" borderId="10" xfId="74" applyNumberFormat="1" applyFont="1" applyFill="1" applyBorder="1" applyAlignment="1" applyProtection="1">
      <alignment horizontal="right"/>
      <protection/>
    </xf>
    <xf numFmtId="182" fontId="22" fillId="0" borderId="18" xfId="0" applyNumberFormat="1" applyFont="1" applyBorder="1" applyAlignment="1">
      <alignment horizontal="right"/>
    </xf>
    <xf numFmtId="0" fontId="22" fillId="0" borderId="0" xfId="0" applyFont="1" applyFill="1" applyAlignment="1">
      <alignment wrapText="1"/>
    </xf>
    <xf numFmtId="41" fontId="0" fillId="0" borderId="10" xfId="74" applyNumberFormat="1" applyFont="1" applyFill="1" applyBorder="1" applyAlignment="1" applyProtection="1">
      <alignment horizontal="right" wrapText="1"/>
      <protection/>
    </xf>
    <xf numFmtId="182" fontId="0" fillId="0" borderId="10" xfId="0" applyNumberFormat="1" applyFont="1" applyBorder="1" applyAlignment="1">
      <alignment horizontal="right"/>
    </xf>
    <xf numFmtId="49" fontId="22" fillId="0" borderId="17" xfId="62" applyNumberFormat="1" applyFont="1" applyFill="1" applyBorder="1" applyAlignment="1" applyProtection="1">
      <alignment horizontal="center" vertical="center" wrapText="1"/>
      <protection locked="0"/>
    </xf>
    <xf numFmtId="49" fontId="30" fillId="0" borderId="17" xfId="62" applyNumberFormat="1" applyFont="1" applyFill="1" applyBorder="1" applyAlignment="1" applyProtection="1">
      <alignment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 applyProtection="1">
      <alignment/>
      <protection locked="0"/>
    </xf>
    <xf numFmtId="181" fontId="0" fillId="0" borderId="0" xfId="0" applyNumberFormat="1" applyFont="1" applyFill="1" applyAlignment="1" applyProtection="1">
      <alignment/>
      <protection locked="0"/>
    </xf>
    <xf numFmtId="181" fontId="0" fillId="0" borderId="10" xfId="74" applyNumberFormat="1" applyFont="1" applyFill="1" applyBorder="1" applyAlignment="1" applyProtection="1">
      <alignment horizontal="righ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10" xfId="74" applyNumberFormat="1" applyFont="1" applyFill="1" applyBorder="1" applyAlignment="1" applyProtection="1">
      <alignment horizontal="right" vertical="center" wrapText="1"/>
      <protection/>
    </xf>
    <xf numFmtId="169" fontId="0" fillId="0" borderId="0" xfId="74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ont="1" applyFill="1" applyAlignment="1" applyProtection="1">
      <alignment/>
      <protection locked="0"/>
    </xf>
    <xf numFmtId="14" fontId="22" fillId="0" borderId="10" xfId="61" applyNumberFormat="1" applyFont="1" applyFill="1" applyBorder="1" applyAlignment="1" applyProtection="1">
      <alignment horizontal="center" vertical="center" wrapText="1"/>
      <protection/>
    </xf>
    <xf numFmtId="3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Border="1" applyAlignment="1">
      <alignment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/>
    </xf>
    <xf numFmtId="182" fontId="0" fillId="0" borderId="10" xfId="74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38" fillId="0" borderId="10" xfId="0" applyNumberFormat="1" applyFont="1" applyFill="1" applyBorder="1" applyAlignment="1" applyProtection="1">
      <alignment horizontal="center" vertical="center" wrapText="1"/>
      <protection/>
    </xf>
    <xf numFmtId="49" fontId="32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69" fontId="22" fillId="0" borderId="0" xfId="74" applyNumberFormat="1" applyFont="1" applyFill="1" applyBorder="1" applyAlignment="1" applyProtection="1">
      <alignment horizontal="center" vertical="center" wrapText="1"/>
      <protection/>
    </xf>
    <xf numFmtId="169" fontId="2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Fill="1" applyBorder="1" applyAlignment="1" applyProtection="1">
      <alignment horizontal="center" vertical="center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69" fontId="22" fillId="0" borderId="0" xfId="74" applyNumberFormat="1" applyFont="1" applyFill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 wrapText="1"/>
      <protection locked="0"/>
    </xf>
    <xf numFmtId="182" fontId="22" fillId="0" borderId="10" xfId="0" applyNumberFormat="1" applyFont="1" applyFill="1" applyBorder="1" applyAlignment="1">
      <alignment horizontal="left" wrapText="1"/>
    </xf>
    <xf numFmtId="169" fontId="22" fillId="0" borderId="0" xfId="74" applyNumberFormat="1" applyFont="1" applyFill="1" applyBorder="1" applyAlignment="1" applyProtection="1">
      <alignment horizontal="center" vertical="center" wrapText="1"/>
      <protection/>
    </xf>
    <xf numFmtId="169" fontId="0" fillId="0" borderId="0" xfId="74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Border="1" applyAlignment="1">
      <alignment horizontal="left" wrapText="1"/>
    </xf>
    <xf numFmtId="182" fontId="0" fillId="0" borderId="10" xfId="0" applyNumberFormat="1" applyFont="1" applyFill="1" applyBorder="1" applyAlignment="1">
      <alignment horizontal="left" wrapText="1"/>
    </xf>
    <xf numFmtId="181" fontId="22" fillId="0" borderId="10" xfId="0" applyNumberFormat="1" applyFont="1" applyBorder="1" applyAlignment="1">
      <alignment wrapText="1"/>
    </xf>
    <xf numFmtId="49" fontId="0" fillId="0" borderId="10" xfId="62" applyNumberFormat="1" applyFont="1" applyFill="1" applyBorder="1" applyAlignment="1" applyProtection="1">
      <alignment horizontal="center"/>
      <protection/>
    </xf>
    <xf numFmtId="182" fontId="44" fillId="0" borderId="0" xfId="0" applyNumberFormat="1" applyFont="1" applyFill="1" applyAlignment="1" applyProtection="1">
      <alignment/>
      <protection locked="0"/>
    </xf>
    <xf numFmtId="182" fontId="0" fillId="0" borderId="19" xfId="0" applyNumberFormat="1" applyFont="1" applyFill="1" applyBorder="1" applyAlignment="1">
      <alignment horizontal="left" wrapText="1"/>
    </xf>
    <xf numFmtId="182" fontId="22" fillId="0" borderId="17" xfId="0" applyNumberFormat="1" applyFont="1" applyFill="1" applyBorder="1" applyAlignment="1">
      <alignment horizontal="left" wrapText="1"/>
    </xf>
    <xf numFmtId="49" fontId="30" fillId="0" borderId="20" xfId="62" applyNumberFormat="1" applyFont="1" applyFill="1" applyBorder="1" applyAlignment="1" applyProtection="1">
      <alignment horizontal="left" wrapText="1"/>
      <protection locked="0"/>
    </xf>
    <xf numFmtId="0" fontId="22" fillId="0" borderId="21" xfId="0" applyFont="1" applyFill="1" applyBorder="1" applyAlignment="1" applyProtection="1">
      <alignment horizontal="center" vertical="center" wrapText="1"/>
      <protection locked="0"/>
    </xf>
    <xf numFmtId="43" fontId="0" fillId="0" borderId="22" xfId="0" applyNumberFormat="1" applyFont="1" applyBorder="1" applyAlignment="1" applyProtection="1">
      <alignment horizontal="right"/>
      <protection/>
    </xf>
    <xf numFmtId="182" fontId="0" fillId="0" borderId="19" xfId="0" applyNumberFormat="1" applyBorder="1" applyAlignment="1">
      <alignment horizontal="right"/>
    </xf>
    <xf numFmtId="182" fontId="0" fillId="0" borderId="23" xfId="0" applyNumberFormat="1" applyBorder="1" applyAlignment="1">
      <alignment horizontal="right"/>
    </xf>
    <xf numFmtId="41" fontId="0" fillId="0" borderId="22" xfId="74" applyNumberFormat="1" applyFont="1" applyFill="1" applyBorder="1" applyAlignment="1" applyProtection="1">
      <alignment horizontal="right" wrapText="1"/>
      <protection/>
    </xf>
    <xf numFmtId="41" fontId="0" fillId="0" borderId="19" xfId="0" applyNumberFormat="1" applyFont="1" applyBorder="1" applyAlignment="1">
      <alignment horizontal="right" wrapText="1"/>
    </xf>
    <xf numFmtId="182" fontId="22" fillId="0" borderId="23" xfId="0" applyNumberFormat="1" applyFont="1" applyBorder="1" applyAlignment="1">
      <alignment horizontal="right"/>
    </xf>
    <xf numFmtId="41" fontId="0" fillId="0" borderId="23" xfId="0" applyNumberFormat="1" applyFont="1" applyBorder="1" applyAlignment="1">
      <alignment horizontal="right"/>
    </xf>
    <xf numFmtId="181" fontId="45" fillId="0" borderId="0" xfId="74" applyNumberFormat="1" applyFont="1" applyFill="1" applyAlignment="1" applyProtection="1">
      <alignment/>
      <protection locked="0"/>
    </xf>
    <xf numFmtId="182" fontId="22" fillId="0" borderId="0" xfId="0" applyNumberFormat="1" applyFont="1" applyFill="1" applyAlignment="1">
      <alignment/>
    </xf>
    <xf numFmtId="182" fontId="0" fillId="0" borderId="19" xfId="0" applyNumberFormat="1" applyFont="1" applyFill="1" applyBorder="1" applyAlignment="1">
      <alignment horizontal="right" wrapText="1"/>
    </xf>
    <xf numFmtId="182" fontId="22" fillId="24" borderId="10" xfId="0" applyNumberFormat="1" applyFont="1" applyFill="1" applyBorder="1" applyAlignment="1">
      <alignment horizontal="left" wrapText="1"/>
    </xf>
    <xf numFmtId="182" fontId="22" fillId="24" borderId="10" xfId="0" applyNumberFormat="1" applyFont="1" applyFill="1" applyBorder="1" applyAlignment="1">
      <alignment horizontal="left" wrapText="1"/>
    </xf>
    <xf numFmtId="182" fontId="0" fillId="24" borderId="10" xfId="0" applyNumberFormat="1" applyFont="1" applyFill="1" applyBorder="1" applyAlignment="1">
      <alignment horizontal="left" wrapText="1"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49" fontId="22" fillId="0" borderId="10" xfId="0" applyNumberFormat="1" applyFont="1" applyFill="1" applyBorder="1" applyAlignment="1" applyProtection="1" quotePrefix="1">
      <alignment horizontal="left" wrapText="1"/>
      <protection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9" fontId="32" fillId="0" borderId="10" xfId="62" applyNumberFormat="1" applyFont="1" applyFill="1" applyBorder="1" applyAlignment="1" applyProtection="1">
      <alignment vertical="center" wrapText="1"/>
      <protection/>
    </xf>
    <xf numFmtId="3" fontId="22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24" xfId="0" applyNumberFormat="1" applyFont="1" applyFill="1" applyBorder="1" applyAlignment="1" applyProtection="1">
      <alignment horizontal="right" vertical="center" wrapText="1"/>
      <protection/>
    </xf>
    <xf numFmtId="43" fontId="0" fillId="24" borderId="10" xfId="0" applyNumberFormat="1" applyFill="1" applyBorder="1" applyAlignment="1">
      <alignment horizontal="right" wrapText="1"/>
    </xf>
    <xf numFmtId="182" fontId="0" fillId="0" borderId="25" xfId="0" applyNumberFormat="1" applyFont="1" applyFill="1" applyBorder="1" applyAlignment="1">
      <alignment horizontal="left" wrapText="1"/>
    </xf>
    <xf numFmtId="182" fontId="22" fillId="0" borderId="26" xfId="0" applyNumberFormat="1" applyFont="1" applyFill="1" applyBorder="1" applyAlignment="1">
      <alignment horizontal="left" wrapText="1"/>
    </xf>
    <xf numFmtId="0" fontId="39" fillId="0" borderId="0" xfId="0" applyFont="1" applyAlignment="1">
      <alignment/>
    </xf>
    <xf numFmtId="182" fontId="22" fillId="0" borderId="0" xfId="74" applyNumberFormat="1" applyFont="1" applyFill="1" applyBorder="1" applyAlignment="1" applyProtection="1">
      <alignment horizontal="right"/>
      <protection/>
    </xf>
    <xf numFmtId="182" fontId="0" fillId="0" borderId="0" xfId="74" applyNumberFormat="1" applyFont="1" applyFill="1" applyBorder="1" applyAlignment="1" applyProtection="1">
      <alignment horizontal="right"/>
      <protection/>
    </xf>
    <xf numFmtId="49" fontId="0" fillId="0" borderId="10" xfId="62" applyNumberFormat="1" applyFont="1" applyFill="1" applyBorder="1" applyAlignment="1" applyProtection="1">
      <alignment vertical="center" wrapText="1"/>
      <protection/>
    </xf>
    <xf numFmtId="0" fontId="46" fillId="0" borderId="10" xfId="0" applyFont="1" applyBorder="1" applyAlignment="1">
      <alignment/>
    </xf>
    <xf numFmtId="182" fontId="22" fillId="24" borderId="15" xfId="0" applyNumberFormat="1" applyFont="1" applyFill="1" applyBorder="1" applyAlignment="1">
      <alignment horizontal="left" wrapText="1"/>
    </xf>
    <xf numFmtId="182" fontId="0" fillId="24" borderId="15" xfId="0" applyNumberFormat="1" applyFont="1" applyFill="1" applyBorder="1" applyAlignment="1">
      <alignment horizontal="left" wrapText="1"/>
    </xf>
    <xf numFmtId="182" fontId="0" fillId="0" borderId="18" xfId="0" applyNumberFormat="1" applyFont="1" applyBorder="1" applyAlignment="1">
      <alignment horizontal="right"/>
    </xf>
    <xf numFmtId="182" fontId="22" fillId="24" borderId="15" xfId="0" applyNumberFormat="1" applyFont="1" applyFill="1" applyBorder="1" applyAlignment="1">
      <alignment horizontal="left" wrapText="1"/>
    </xf>
    <xf numFmtId="182" fontId="0" fillId="24" borderId="15" xfId="0" applyNumberFormat="1" applyFont="1" applyFill="1" applyBorder="1" applyAlignment="1">
      <alignment horizontal="left" wrapText="1"/>
    </xf>
    <xf numFmtId="182" fontId="0" fillId="24" borderId="15" xfId="0" applyNumberFormat="1" applyFont="1" applyFill="1" applyBorder="1" applyAlignment="1">
      <alignment horizontal="left" wrapText="1"/>
    </xf>
    <xf numFmtId="182" fontId="0" fillId="24" borderId="15" xfId="0" applyNumberFormat="1" applyFont="1" applyFill="1" applyBorder="1" applyAlignment="1">
      <alignment horizontal="left" wrapText="1"/>
    </xf>
    <xf numFmtId="182" fontId="0" fillId="24" borderId="15" xfId="0" applyNumberFormat="1" applyFont="1" applyFill="1" applyBorder="1" applyAlignment="1">
      <alignment horizontal="left" wrapText="1"/>
    </xf>
    <xf numFmtId="182" fontId="22" fillId="24" borderId="15" xfId="0" applyNumberFormat="1" applyFont="1" applyFill="1" applyBorder="1" applyAlignment="1">
      <alignment horizontal="left" wrapText="1"/>
    </xf>
    <xf numFmtId="182" fontId="22" fillId="24" borderId="15" xfId="0" applyNumberFormat="1" applyFont="1" applyFill="1" applyBorder="1" applyAlignment="1">
      <alignment horizontal="left" wrapText="1"/>
    </xf>
    <xf numFmtId="182" fontId="22" fillId="24" borderId="15" xfId="0" applyNumberFormat="1" applyFont="1" applyFill="1" applyBorder="1" applyAlignment="1">
      <alignment horizontal="left" wrapText="1"/>
    </xf>
    <xf numFmtId="182" fontId="22" fillId="24" borderId="15" xfId="0" applyNumberFormat="1" applyFont="1" applyFill="1" applyBorder="1" applyAlignment="1">
      <alignment horizontal="left" wrapText="1"/>
    </xf>
    <xf numFmtId="182" fontId="22" fillId="24" borderId="15" xfId="0" applyNumberFormat="1" applyFont="1" applyFill="1" applyBorder="1" applyAlignment="1">
      <alignment horizontal="left" wrapText="1"/>
    </xf>
    <xf numFmtId="3" fontId="31" fillId="0" borderId="0" xfId="0" applyNumberFormat="1" applyFont="1" applyFill="1" applyAlignment="1" applyProtection="1">
      <alignment horizontal="right"/>
      <protection locked="0"/>
    </xf>
    <xf numFmtId="3" fontId="31" fillId="0" borderId="0" xfId="0" applyNumberFormat="1" applyFont="1" applyFill="1" applyAlignment="1" applyProtection="1">
      <alignment horizontal="right" vertical="center"/>
      <protection locked="0"/>
    </xf>
    <xf numFmtId="3" fontId="22" fillId="0" borderId="27" xfId="0" applyNumberFormat="1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 applyProtection="1">
      <alignment horizontal="left"/>
      <protection locked="0"/>
    </xf>
    <xf numFmtId="0" fontId="3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2008 10 01 VSD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Денежный 2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Мой" xfId="54"/>
    <cellStyle name="Мой 2" xfId="55"/>
    <cellStyle name="Мой 2 2" xfId="56"/>
    <cellStyle name="Мой 3" xfId="57"/>
    <cellStyle name="Название" xfId="58"/>
    <cellStyle name="Нейтральный" xfId="59"/>
    <cellStyle name="Обычный_Balans_odt" xfId="60"/>
    <cellStyle name="Обычный_Бух_баланс_активы" xfId="61"/>
    <cellStyle name="Обычный_Лист1" xfId="62"/>
    <cellStyle name="Followed Hyperlink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Процентный 2" xfId="69"/>
    <cellStyle name="Процентный 2 2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[0] 2" xfId="76"/>
    <cellStyle name="Финансовый [0] 2 2" xfId="77"/>
    <cellStyle name="Финансовый [0] 2 2 2" xfId="78"/>
    <cellStyle name="Финансовый 10" xfId="79"/>
    <cellStyle name="Финансовый 11" xfId="80"/>
    <cellStyle name="Финансовый 12" xfId="81"/>
    <cellStyle name="Финансовый 13" xfId="82"/>
    <cellStyle name="Финансовый 14" xfId="83"/>
    <cellStyle name="Финансовый 15" xfId="84"/>
    <cellStyle name="Финансовый 16" xfId="85"/>
    <cellStyle name="Финансовый 17" xfId="86"/>
    <cellStyle name="Финансовый 18" xfId="87"/>
    <cellStyle name="Финансовый 19" xfId="88"/>
    <cellStyle name="Финансовый 2" xfId="89"/>
    <cellStyle name="Финансовый 2 2" xfId="90"/>
    <cellStyle name="Финансовый 2 2 2" xfId="91"/>
    <cellStyle name="Финансовый 2 3" xfId="92"/>
    <cellStyle name="Финансовый 2 3 2" xfId="93"/>
    <cellStyle name="Финансовый 2 4" xfId="94"/>
    <cellStyle name="Финансовый 20" xfId="95"/>
    <cellStyle name="Финансовый 21" xfId="96"/>
    <cellStyle name="Финансовый 22" xfId="97"/>
    <cellStyle name="Финансовый 23" xfId="98"/>
    <cellStyle name="Финансовый 24" xfId="99"/>
    <cellStyle name="Финансовый 25" xfId="100"/>
    <cellStyle name="Финансовый 26" xfId="101"/>
    <cellStyle name="Финансовый 27" xfId="102"/>
    <cellStyle name="Финансовый 28" xfId="103"/>
    <cellStyle name="Финансовый 29" xfId="104"/>
    <cellStyle name="Финансовый 3" xfId="105"/>
    <cellStyle name="Финансовый 3 2" xfId="106"/>
    <cellStyle name="Финансовый 30" xfId="107"/>
    <cellStyle name="Финансовый 31" xfId="108"/>
    <cellStyle name="Финансовый 4" xfId="109"/>
    <cellStyle name="Финансовый 4 2" xfId="110"/>
    <cellStyle name="Финансовый 5" xfId="111"/>
    <cellStyle name="Финансовый 5 2" xfId="112"/>
    <cellStyle name="Финансовый 6" xfId="113"/>
    <cellStyle name="Финансовый 6 2" xfId="114"/>
    <cellStyle name="Финансовый 7" xfId="115"/>
    <cellStyle name="Финансовый 8" xfId="116"/>
    <cellStyle name="Финансовый 9" xfId="117"/>
    <cellStyle name="Хороший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41;&#1091;&#1093;&#1075;_&#1041;&#1040;&#1051;&#1040;&#1053;&#1057;_1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42;&#1054;&#1044;_&#1086;&#1090;&#1095;&#1077;&#1090;_&#1076;&#1086;&#1093;&#1086;&#1076;_&#1080;_&#1088;&#1072;&#1089;&#1093;_15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76;&#1077;&#1085;&#1077;&#1075;_15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idden&#1040;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idden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.4.184\e\balans\1503\&#1057;&#1074;&#1086;&#1076;_&#1076;&#1074;&#1080;&#1078;&#1077;&#1085;&#1080;&#1077;_&#1082;&#1072;&#1087;&#1080;&#1090;&#1072;&#1083;&#1072;_1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Откорректированные"/>
      <sheetName val="Всего"/>
      <sheetName val="ВСЕГО МСФО"/>
      <sheetName val="Дочерние"/>
      <sheetName val="МСФО АО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АлТ"/>
      <sheetName val="ско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line.kg"/>
      <sheetName val="dtv"/>
      <sheetName val="maxcom"/>
      <sheetName val="корректировки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H20" t="str">
            <v>с января по март</v>
          </cell>
          <cell r="I20" t="str">
            <v>на 31 марта</v>
          </cell>
        </row>
        <row r="21">
          <cell r="A21" t="str">
            <v>ГЦУСТ</v>
          </cell>
          <cell r="E21" t="str">
            <v>гцуст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Корректировки МСФО</v>
          </cell>
          <cell r="E29" t="str">
            <v>корректировки МСФО</v>
          </cell>
        </row>
        <row r="30">
          <cell r="A30" t="str">
            <v>СИГНУМ</v>
          </cell>
          <cell r="E30" t="str">
            <v>сигнум</v>
          </cell>
        </row>
        <row r="31">
          <cell r="A31" t="str">
            <v>АО Нурсат</v>
          </cell>
          <cell r="E31" t="str">
            <v>нурсат</v>
          </cell>
        </row>
        <row r="32">
          <cell r="A32" t="str">
            <v>АО Алтел</v>
          </cell>
          <cell r="E32" t="str">
            <v>алтел</v>
          </cell>
        </row>
        <row r="33">
          <cell r="A33" t="str">
            <v>ТОО «Kazakhtelecom Industrial Enterprises Services»</v>
          </cell>
          <cell r="E33" t="str">
            <v>kies</v>
          </cell>
        </row>
        <row r="34">
          <cell r="A34" t="str">
            <v>ТОО MaxCom</v>
          </cell>
          <cell r="E34" t="str">
            <v>мобайл</v>
          </cell>
        </row>
        <row r="35">
          <cell r="A35" t="str">
            <v>ТОО Восток-Телеком</v>
          </cell>
          <cell r="E35" t="str">
            <v>восток</v>
          </cell>
        </row>
        <row r="36">
          <cell r="A36" t="str">
            <v>ТОО KT Cloud Lab</v>
          </cell>
          <cell r="E36" t="str">
            <v>cloud lab</v>
          </cell>
        </row>
        <row r="37">
          <cell r="A37" t="str">
            <v>OOO Online.kg</v>
          </cell>
          <cell r="E37" t="str">
            <v>Online.kg</v>
          </cell>
        </row>
        <row r="38">
          <cell r="A38" t="str">
            <v>TOO MaxCom</v>
          </cell>
          <cell r="E38" t="str">
            <v>maxcom</v>
          </cell>
        </row>
        <row r="39">
          <cell r="A39" t="str">
            <v>ТОО DIGITAL TV</v>
          </cell>
          <cell r="E39" t="str">
            <v>dtv</v>
          </cell>
        </row>
        <row r="40">
          <cell r="A40" t="str">
            <v>Корректировки</v>
          </cell>
          <cell r="E40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Итого с корректировками"/>
      <sheetName val="ВСЕГО МСФО"/>
      <sheetName val="МСФО АО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МСФО"/>
      <sheetName val="сигнум"/>
      <sheetName val="нурсат"/>
      <sheetName val="алтел"/>
      <sheetName val="kies"/>
      <sheetName val="мобайл"/>
      <sheetName val="восток"/>
      <sheetName val="cloud lab"/>
      <sheetName val="online.kg"/>
      <sheetName val="dtv"/>
      <sheetName val="maxcom"/>
      <sheetName val="цоит"/>
      <sheetName val="корректировки"/>
      <sheetName val="мтссвернутый"/>
      <sheetName val="нурсатсвернутый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  <cell r="F19">
            <v>2015</v>
          </cell>
        </row>
        <row r="20">
          <cell r="A20" t="str">
            <v>РТО</v>
          </cell>
          <cell r="E20" t="str">
            <v>рто</v>
          </cell>
          <cell r="F20">
            <v>2015</v>
          </cell>
          <cell r="H20" t="str">
            <v>март</v>
          </cell>
          <cell r="J20" t="str">
            <v>с января по март</v>
          </cell>
        </row>
        <row r="21">
          <cell r="A21" t="str">
            <v>Центр радиофикации</v>
          </cell>
          <cell r="E21" t="str">
            <v>цр</v>
          </cell>
          <cell r="F21">
            <v>2014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ДАИКТ</v>
          </cell>
          <cell r="E24" t="str">
            <v>даикт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ТОО «Kazakhtelecom Industrial Enterprises Services»</v>
          </cell>
          <cell r="E32" t="str">
            <v>kies</v>
          </cell>
        </row>
        <row r="33">
          <cell r="A33" t="str">
            <v>ТОО MaxCom</v>
          </cell>
          <cell r="E33" t="str">
            <v>maxcom</v>
          </cell>
        </row>
        <row r="34">
          <cell r="A34" t="str">
            <v>ТОО Восток Телеком</v>
          </cell>
          <cell r="E34" t="str">
            <v>восток</v>
          </cell>
        </row>
        <row r="35">
          <cell r="A35" t="str">
            <v>ТОО KT Cloud Lab</v>
          </cell>
          <cell r="E35" t="str">
            <v>кептер</v>
          </cell>
        </row>
        <row r="36">
          <cell r="A36" t="str">
            <v>ЦОИТ</v>
          </cell>
          <cell r="E36" t="str">
            <v>цоит</v>
          </cell>
        </row>
        <row r="37">
          <cell r="A37" t="str">
            <v>Online.kg</v>
          </cell>
        </row>
        <row r="38">
          <cell r="A38" t="str">
            <v>Корректировки  МСФО</v>
          </cell>
          <cell r="E38" t="str">
            <v>Корректировки МСФО</v>
          </cell>
        </row>
        <row r="39">
          <cell r="A39" t="str">
            <v>Корректировки</v>
          </cell>
          <cell r="E39" t="str">
            <v>Корректировки</v>
          </cell>
        </row>
        <row r="42">
          <cell r="A42" t="str">
            <v>Откорректированные</v>
          </cell>
          <cell r="E42" t="str">
            <v>Откорректированные</v>
          </cell>
        </row>
        <row r="43">
          <cell r="A43" t="str">
            <v>Всего</v>
          </cell>
          <cell r="E43" t="str">
            <v>Всего</v>
          </cell>
        </row>
        <row r="44">
          <cell r="A44" t="str">
            <v>Дочерние</v>
          </cell>
          <cell r="E44" t="str">
            <v>Дочерние</v>
          </cell>
        </row>
        <row r="45">
          <cell r="A45" t="str">
            <v>Свод по АО</v>
          </cell>
          <cell r="E45" t="str">
            <v>Свод по АО</v>
          </cell>
        </row>
        <row r="46">
          <cell r="A46" t="str">
            <v>Филиалы</v>
          </cell>
          <cell r="E46" t="str">
            <v>Филиалы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Всего"/>
      <sheetName val="консолидированный"/>
      <sheetName val="Дочерние"/>
      <sheetName val="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кос"/>
      <sheetName val="ман"/>
      <sheetName val="пав"/>
      <sheetName val="ско"/>
      <sheetName val="юко"/>
      <sheetName val="АлТ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восток"/>
      <sheetName val="kies"/>
      <sheetName val="cloud lab"/>
      <sheetName val="online.kg"/>
      <sheetName val="dtv"/>
      <sheetName val="maxcom"/>
      <sheetName val="цоит"/>
      <sheetName val="корректировки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"Дальняя связь"</v>
          </cell>
        </row>
        <row r="20">
          <cell r="A20" t="str">
            <v>РТО</v>
          </cell>
          <cell r="F20">
            <v>2015</v>
          </cell>
          <cell r="J20" t="str">
            <v>с января по март</v>
          </cell>
        </row>
        <row r="21">
          <cell r="A21" t="str">
            <v>ГЦУСТ</v>
          </cell>
          <cell r="F21">
            <v>2014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ДАИКТ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ДИС</v>
          </cell>
        </row>
        <row r="28">
          <cell r="A28" t="str">
            <v>Центр. аппарат </v>
          </cell>
        </row>
        <row r="29">
          <cell r="A29" t="str">
            <v>СИГНУМ</v>
          </cell>
        </row>
        <row r="30">
          <cell r="A30" t="str">
            <v>АО Нурсат</v>
          </cell>
        </row>
        <row r="31">
          <cell r="A31" t="str">
            <v>АО Алтел</v>
          </cell>
        </row>
        <row r="32">
          <cell r="A32" t="str">
            <v>ТОО MaxCom</v>
          </cell>
        </row>
        <row r="33">
          <cell r="A33" t="str">
            <v>ТОО RadioTell</v>
          </cell>
        </row>
        <row r="34">
          <cell r="A34" t="str">
            <v>ТОО Восток Телеком</v>
          </cell>
        </row>
        <row r="35">
          <cell r="A35" t="str">
            <v>TOO KT Cloud lab</v>
          </cell>
        </row>
        <row r="36">
          <cell r="A36" t="str">
            <v>ЦОИТ</v>
          </cell>
        </row>
        <row r="37">
          <cell r="A37" t="str">
            <v>Online.kg</v>
          </cell>
        </row>
        <row r="38">
          <cell r="A38" t="str">
            <v>TOO DIGITAL TV</v>
          </cell>
        </row>
        <row r="39">
          <cell r="A39" t="str">
            <v>Корректирровки</v>
          </cell>
        </row>
        <row r="43">
          <cell r="A43" t="str">
            <v>Всего</v>
          </cell>
        </row>
        <row r="44">
          <cell r="A44" t="str">
            <v>АО</v>
          </cell>
        </row>
        <row r="45">
          <cell r="A45" t="str">
            <v>Филиалы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А"/>
      <sheetName val="Hidden"/>
      <sheetName val="Исполнение- ОБ 2008 год"/>
      <sheetName val="FIYATLAR"/>
      <sheetName val="ф1"/>
      <sheetName val="П"/>
      <sheetName val="Форма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1"/>
      <sheetName val="Hidden"/>
      <sheetName val="квартал"/>
      <sheetName val="Drop-Downs"/>
      <sheetName val="Статьи"/>
      <sheetName val="hiddenА"/>
      <sheetName val="Cellular"/>
      <sheetName val="N"/>
      <sheetName val="Инталев"/>
      <sheetName val="list_with_cod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"/>
      <sheetName val="list"/>
      <sheetName val="С корректировками"/>
      <sheetName val="Консолидированный"/>
      <sheetName val="Дочерние"/>
      <sheetName val="МСФО АО"/>
      <sheetName val="свод по АО"/>
      <sheetName val="Филиалы"/>
      <sheetName val="акм"/>
      <sheetName val="акт"/>
      <sheetName val="алм"/>
      <sheetName val="атр"/>
      <sheetName val="вко"/>
      <sheetName val="жам"/>
      <sheetName val="зко"/>
      <sheetName val="кар"/>
      <sheetName val="кзл"/>
      <sheetName val="ман"/>
      <sheetName val="кос"/>
      <sheetName val="пав"/>
      <sheetName val="ско"/>
      <sheetName val="АлТ"/>
      <sheetName val="юко"/>
      <sheetName val="АсТ"/>
      <sheetName val="дс"/>
      <sheetName val="рто"/>
      <sheetName val="гцуст"/>
      <sheetName val="дст"/>
      <sheetName val="цпк"/>
      <sheetName val="даикт"/>
      <sheetName val="дтк"/>
      <sheetName val="дис"/>
      <sheetName val="дкп"/>
      <sheetName val="соб"/>
      <sheetName val="корректировки МСФО"/>
      <sheetName val="сигнум"/>
      <sheetName val="нурсат"/>
      <sheetName val="алтел"/>
      <sheetName val="мобайл"/>
      <sheetName val="kies"/>
      <sheetName val="восток"/>
      <sheetName val="cloud lab"/>
      <sheetName val="online.kg"/>
      <sheetName val="dtv"/>
      <sheetName val="maxcom"/>
      <sheetName val="корректировки"/>
    </sheetNames>
    <sheetDataSet>
      <sheetData sheetId="0">
        <row r="19">
          <cell r="F19">
            <v>2015</v>
          </cell>
        </row>
        <row r="20">
          <cell r="F20">
            <v>2015</v>
          </cell>
          <cell r="H20" t="str">
            <v>март</v>
          </cell>
          <cell r="J20" t="str">
            <v>с января по март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zoomScalePageLayoutView="0" workbookViewId="0" topLeftCell="A55">
      <selection activeCell="C59" sqref="C59:D67"/>
    </sheetView>
  </sheetViews>
  <sheetFormatPr defaultColWidth="33.25390625" defaultRowHeight="12.75"/>
  <cols>
    <col min="1" max="1" width="64.25390625" style="23" customWidth="1"/>
    <col min="2" max="2" width="11.125" style="23" customWidth="1"/>
    <col min="3" max="3" width="23.375" style="16" customWidth="1"/>
    <col min="4" max="4" width="24.375" style="24" customWidth="1"/>
    <col min="5" max="5" width="9.00390625" style="12" customWidth="1"/>
    <col min="6" max="16384" width="33.25390625" style="12" customWidth="1"/>
  </cols>
  <sheetData>
    <row r="1" spans="1:4" ht="12">
      <c r="A1" s="135" t="s">
        <v>4</v>
      </c>
      <c r="B1" s="11"/>
      <c r="C1" s="246" t="s">
        <v>5</v>
      </c>
      <c r="D1" s="246"/>
    </row>
    <row r="2" spans="1:4" ht="10.5" customHeight="1">
      <c r="A2" s="13"/>
      <c r="B2" s="11"/>
      <c r="C2" s="247" t="s">
        <v>6</v>
      </c>
      <c r="D2" s="247"/>
    </row>
    <row r="3" spans="1:4" ht="11.25">
      <c r="A3" s="13"/>
      <c r="B3" s="11"/>
      <c r="D3" s="14"/>
    </row>
    <row r="4" spans="2:4" ht="11.25">
      <c r="B4" s="12"/>
      <c r="D4" s="14"/>
    </row>
    <row r="5" spans="1:4" ht="15.75">
      <c r="A5" s="42" t="s">
        <v>21</v>
      </c>
      <c r="B5" s="12"/>
      <c r="C5" s="14"/>
      <c r="D5" s="15"/>
    </row>
    <row r="6" spans="1:4" ht="12" customHeight="1">
      <c r="A6" s="42"/>
      <c r="B6" s="12"/>
      <c r="C6" s="14"/>
      <c r="D6" s="15"/>
    </row>
    <row r="7" spans="1:4" ht="11.25">
      <c r="A7" s="43"/>
      <c r="B7" s="44"/>
      <c r="C7" s="45"/>
      <c r="D7" s="46"/>
    </row>
    <row r="8" spans="1:4" s="152" customFormat="1" ht="12.75">
      <c r="A8" s="159" t="s">
        <v>141</v>
      </c>
      <c r="B8" s="160"/>
      <c r="C8" s="161"/>
      <c r="D8" s="162"/>
    </row>
    <row r="9" spans="1:4" s="152" customFormat="1" ht="43.5" customHeight="1">
      <c r="A9" s="110" t="s">
        <v>8</v>
      </c>
      <c r="B9" s="163" t="s">
        <v>9</v>
      </c>
      <c r="C9" s="164" t="s">
        <v>142</v>
      </c>
      <c r="D9" s="213" t="s">
        <v>143</v>
      </c>
    </row>
    <row r="10" spans="1:4" s="152" customFormat="1" ht="12.75">
      <c r="A10" s="114" t="s">
        <v>22</v>
      </c>
      <c r="B10" s="165"/>
      <c r="C10" s="166"/>
      <c r="D10" s="167"/>
    </row>
    <row r="11" spans="1:4" s="152" customFormat="1" ht="12.75">
      <c r="A11" s="114" t="s">
        <v>23</v>
      </c>
      <c r="B11" s="165"/>
      <c r="C11" s="166"/>
      <c r="D11" s="167"/>
    </row>
    <row r="12" spans="1:5" s="152" customFormat="1" ht="12.75">
      <c r="A12" s="168" t="s">
        <v>24</v>
      </c>
      <c r="B12" s="169">
        <v>5</v>
      </c>
      <c r="C12" s="210">
        <v>336618777</v>
      </c>
      <c r="D12" s="147">
        <v>390309113</v>
      </c>
      <c r="E12" s="153"/>
    </row>
    <row r="13" spans="1:5" s="152" customFormat="1" ht="12.75">
      <c r="A13" s="168" t="s">
        <v>148</v>
      </c>
      <c r="B13" s="169" t="s">
        <v>149</v>
      </c>
      <c r="C13" s="210">
        <v>70430117</v>
      </c>
      <c r="D13" s="147">
        <v>0</v>
      </c>
      <c r="E13" s="153"/>
    </row>
    <row r="14" spans="1:5" s="152" customFormat="1" ht="12.75">
      <c r="A14" s="168" t="s">
        <v>25</v>
      </c>
      <c r="B14" s="169">
        <v>6</v>
      </c>
      <c r="C14" s="210">
        <v>173000950</v>
      </c>
      <c r="D14" s="147">
        <v>176542542</v>
      </c>
      <c r="E14" s="153"/>
    </row>
    <row r="15" spans="1:5" s="152" customFormat="1" ht="12.75">
      <c r="A15" s="170" t="s">
        <v>26</v>
      </c>
      <c r="B15" s="169"/>
      <c r="C15" s="210">
        <v>776354</v>
      </c>
      <c r="D15" s="147">
        <v>765088</v>
      </c>
      <c r="E15" s="153"/>
    </row>
    <row r="16" spans="1:5" s="152" customFormat="1" ht="12.75">
      <c r="A16" s="170" t="s">
        <v>65</v>
      </c>
      <c r="B16" s="169" t="s">
        <v>84</v>
      </c>
      <c r="C16" s="210">
        <v>80848776</v>
      </c>
      <c r="D16" s="147">
        <v>77669224</v>
      </c>
      <c r="E16" s="153"/>
    </row>
    <row r="17" spans="1:5" s="152" customFormat="1" ht="12.75">
      <c r="A17" s="168" t="s">
        <v>119</v>
      </c>
      <c r="B17" s="169"/>
      <c r="C17" s="210">
        <v>561639</v>
      </c>
      <c r="D17" s="147">
        <v>246884</v>
      </c>
      <c r="E17" s="153"/>
    </row>
    <row r="18" spans="1:5" s="152" customFormat="1" ht="12.75">
      <c r="A18" s="168" t="s">
        <v>150</v>
      </c>
      <c r="B18" s="169"/>
      <c r="C18" s="210">
        <v>1026480</v>
      </c>
      <c r="D18" s="147">
        <v>1037984</v>
      </c>
      <c r="E18" s="153"/>
    </row>
    <row r="19" spans="1:5" s="152" customFormat="1" ht="12.75">
      <c r="A19" s="168" t="s">
        <v>151</v>
      </c>
      <c r="B19" s="169"/>
      <c r="C19" s="210">
        <v>738944</v>
      </c>
      <c r="D19" s="147">
        <v>107539</v>
      </c>
      <c r="E19" s="153"/>
    </row>
    <row r="20" spans="1:5" s="152" customFormat="1" ht="12.75">
      <c r="A20" s="168" t="s">
        <v>28</v>
      </c>
      <c r="B20" s="169"/>
      <c r="C20" s="210">
        <v>2417285</v>
      </c>
      <c r="D20" s="147">
        <v>3194682</v>
      </c>
      <c r="E20" s="153"/>
    </row>
    <row r="21" spans="1:5" s="152" customFormat="1" ht="12.75">
      <c r="A21" s="168" t="s">
        <v>27</v>
      </c>
      <c r="B21" s="169" t="s">
        <v>69</v>
      </c>
      <c r="C21" s="210">
        <v>8547513</v>
      </c>
      <c r="D21" s="147">
        <v>9649734</v>
      </c>
      <c r="E21" s="153"/>
    </row>
    <row r="22" spans="1:5" s="152" customFormat="1" ht="12.75">
      <c r="A22" s="171"/>
      <c r="B22" s="165"/>
      <c r="C22" s="210">
        <f>SUM(C12:C21)</f>
        <v>674966835</v>
      </c>
      <c r="D22" s="212">
        <f>SUM(D12:D21)</f>
        <v>659522790</v>
      </c>
      <c r="E22" s="153"/>
    </row>
    <row r="23" spans="1:5" s="152" customFormat="1" ht="12.75">
      <c r="A23" s="114" t="s">
        <v>29</v>
      </c>
      <c r="B23" s="165"/>
      <c r="C23" s="154"/>
      <c r="D23" s="154"/>
      <c r="E23" s="153"/>
    </row>
    <row r="24" spans="1:5" s="152" customFormat="1" ht="12.75">
      <c r="A24" s="171" t="s">
        <v>30</v>
      </c>
      <c r="B24" s="165"/>
      <c r="C24" s="210">
        <v>6619739</v>
      </c>
      <c r="D24" s="147">
        <v>8402436</v>
      </c>
      <c r="E24" s="153"/>
    </row>
    <row r="25" spans="1:5" s="152" customFormat="1" ht="12.75">
      <c r="A25" s="219" t="s">
        <v>87</v>
      </c>
      <c r="B25" s="169" t="s">
        <v>70</v>
      </c>
      <c r="C25" s="210">
        <v>47638715</v>
      </c>
      <c r="D25" s="147">
        <v>52173348</v>
      </c>
      <c r="E25" s="153"/>
    </row>
    <row r="26" spans="1:5" s="152" customFormat="1" ht="12.75">
      <c r="A26" s="219" t="s">
        <v>88</v>
      </c>
      <c r="B26" s="169"/>
      <c r="C26" s="210">
        <v>1881493</v>
      </c>
      <c r="D26" s="147">
        <v>1416363</v>
      </c>
      <c r="E26" s="153"/>
    </row>
    <row r="27" spans="1:5" s="152" customFormat="1" ht="12.75">
      <c r="A27" s="228" t="s">
        <v>152</v>
      </c>
      <c r="B27" s="169" t="s">
        <v>153</v>
      </c>
      <c r="C27" s="210">
        <v>10913899</v>
      </c>
      <c r="D27" s="147">
        <v>10913899</v>
      </c>
      <c r="E27" s="153"/>
    </row>
    <row r="28" spans="1:5" s="152" customFormat="1" ht="12.75">
      <c r="A28" s="219" t="s">
        <v>89</v>
      </c>
      <c r="B28" s="169"/>
      <c r="C28" s="210">
        <v>114177</v>
      </c>
      <c r="D28" s="147">
        <v>1849</v>
      </c>
      <c r="E28" s="153"/>
    </row>
    <row r="29" spans="1:5" s="152" customFormat="1" ht="12.75">
      <c r="A29" s="219" t="s">
        <v>150</v>
      </c>
      <c r="B29" s="169"/>
      <c r="C29" s="210">
        <v>420604</v>
      </c>
      <c r="D29" s="147">
        <v>420604</v>
      </c>
      <c r="E29" s="153"/>
    </row>
    <row r="30" spans="1:5" s="152" customFormat="1" ht="12.75">
      <c r="A30" s="219" t="s">
        <v>151</v>
      </c>
      <c r="B30" s="169"/>
      <c r="C30" s="210">
        <v>892828</v>
      </c>
      <c r="D30" s="147">
        <v>115285</v>
      </c>
      <c r="E30" s="153"/>
    </row>
    <row r="31" spans="1:5" s="152" customFormat="1" ht="12.75">
      <c r="A31" s="173" t="s">
        <v>31</v>
      </c>
      <c r="B31" s="169"/>
      <c r="C31" s="210">
        <v>11365365</v>
      </c>
      <c r="D31" s="147">
        <v>10392954</v>
      </c>
      <c r="E31" s="153"/>
    </row>
    <row r="32" spans="1:5" s="152" customFormat="1" ht="12.75">
      <c r="A32" s="219" t="s">
        <v>90</v>
      </c>
      <c r="B32" s="169" t="s">
        <v>0</v>
      </c>
      <c r="C32" s="210">
        <v>4548501</v>
      </c>
      <c r="D32" s="147">
        <v>4685111</v>
      </c>
      <c r="E32" s="153"/>
    </row>
    <row r="33" spans="1:5" s="152" customFormat="1" ht="12.75">
      <c r="A33" s="173" t="s">
        <v>32</v>
      </c>
      <c r="B33" s="169" t="s">
        <v>3</v>
      </c>
      <c r="C33" s="210">
        <v>47080133</v>
      </c>
      <c r="D33" s="147">
        <v>45350092</v>
      </c>
      <c r="E33" s="153"/>
    </row>
    <row r="34" spans="1:5" s="152" customFormat="1" ht="12.75">
      <c r="A34" s="171"/>
      <c r="B34" s="165"/>
      <c r="C34" s="210">
        <f>SUM(C24:C33)</f>
        <v>131475454</v>
      </c>
      <c r="D34" s="172">
        <f>SUM(D24:D33)</f>
        <v>133871941</v>
      </c>
      <c r="E34" s="153"/>
    </row>
    <row r="35" spans="1:5" s="152" customFormat="1" ht="25.5" customHeight="1">
      <c r="A35" s="115" t="s">
        <v>33</v>
      </c>
      <c r="B35" s="175"/>
      <c r="C35" s="143">
        <f>C22+C34</f>
        <v>806442289</v>
      </c>
      <c r="D35" s="143">
        <f>D22+D34</f>
        <v>793394731</v>
      </c>
      <c r="E35" s="153"/>
    </row>
    <row r="36" spans="1:5" s="152" customFormat="1" ht="12.75">
      <c r="A36" s="176"/>
      <c r="B36" s="177"/>
      <c r="C36" s="178"/>
      <c r="D36" s="178"/>
      <c r="E36" s="153"/>
    </row>
    <row r="37" spans="1:5" s="152" customFormat="1" ht="43.5" customHeight="1">
      <c r="A37" s="115" t="s">
        <v>49</v>
      </c>
      <c r="B37" s="163" t="str">
        <f>B9</f>
        <v>Notes</v>
      </c>
      <c r="C37" s="179" t="s">
        <v>142</v>
      </c>
      <c r="D37" s="112" t="s">
        <v>143</v>
      </c>
      <c r="E37" s="153"/>
    </row>
    <row r="38" spans="1:5" s="152" customFormat="1" ht="12.75">
      <c r="A38" s="114" t="s">
        <v>116</v>
      </c>
      <c r="B38" s="156"/>
      <c r="C38" s="113"/>
      <c r="D38" s="113"/>
      <c r="E38" s="153"/>
    </row>
    <row r="39" spans="1:5" s="152" customFormat="1" ht="12.75">
      <c r="A39" s="215" t="s">
        <v>73</v>
      </c>
      <c r="B39" s="156" t="s">
        <v>85</v>
      </c>
      <c r="C39" s="210">
        <v>12136529</v>
      </c>
      <c r="D39" s="147">
        <v>12136529</v>
      </c>
      <c r="E39" s="153"/>
    </row>
    <row r="40" spans="1:5" s="152" customFormat="1" ht="12.75">
      <c r="A40" s="180" t="s">
        <v>50</v>
      </c>
      <c r="B40" s="156" t="s">
        <v>85</v>
      </c>
      <c r="C40" s="210">
        <v>-7065614</v>
      </c>
      <c r="D40" s="147">
        <v>-6464374</v>
      </c>
      <c r="E40" s="153"/>
    </row>
    <row r="41" spans="1:5" s="152" customFormat="1" ht="12.75">
      <c r="A41" s="180" t="s">
        <v>71</v>
      </c>
      <c r="B41" s="156" t="s">
        <v>85</v>
      </c>
      <c r="C41" s="210">
        <v>-8057</v>
      </c>
      <c r="D41" s="147">
        <v>-15157</v>
      </c>
      <c r="E41" s="153"/>
    </row>
    <row r="42" spans="1:5" s="152" customFormat="1" ht="12.75">
      <c r="A42" s="220" t="s">
        <v>91</v>
      </c>
      <c r="B42" s="156" t="s">
        <v>85</v>
      </c>
      <c r="C42" s="210">
        <v>1820479</v>
      </c>
      <c r="D42" s="147">
        <v>1820479</v>
      </c>
      <c r="E42" s="153"/>
    </row>
    <row r="43" spans="1:5" s="152" customFormat="1" ht="12.75">
      <c r="A43" s="180" t="s">
        <v>51</v>
      </c>
      <c r="B43" s="181"/>
      <c r="C43" s="210">
        <v>381626647</v>
      </c>
      <c r="D43" s="147">
        <v>373429312</v>
      </c>
      <c r="E43" s="153"/>
    </row>
    <row r="44" spans="1:5" s="152" customFormat="1" ht="12.75">
      <c r="A44" s="155"/>
      <c r="B44" s="156"/>
      <c r="C44" s="210">
        <f>SUM(C39:C43)</f>
        <v>388509984</v>
      </c>
      <c r="D44" s="147">
        <f>SUM(D39:D43)</f>
        <v>380906789</v>
      </c>
      <c r="E44" s="153"/>
    </row>
    <row r="45" spans="1:5" s="152" customFormat="1" ht="12.75">
      <c r="A45" s="228" t="s">
        <v>18</v>
      </c>
      <c r="B45" s="156"/>
      <c r="C45" s="210">
        <v>33721054</v>
      </c>
      <c r="D45" s="147">
        <v>33934146</v>
      </c>
      <c r="E45" s="153"/>
    </row>
    <row r="46" spans="1:5" s="152" customFormat="1" ht="12.75">
      <c r="A46" s="114" t="s">
        <v>52</v>
      </c>
      <c r="B46" s="182"/>
      <c r="C46" s="210">
        <f>SUM(C44:C45)</f>
        <v>422231038</v>
      </c>
      <c r="D46" s="147">
        <f>SUM(D44:D45)</f>
        <v>414840935</v>
      </c>
      <c r="E46" s="153"/>
    </row>
    <row r="47" spans="1:5" s="152" customFormat="1" ht="12.75">
      <c r="A47" s="155"/>
      <c r="B47" s="156"/>
      <c r="C47" s="157"/>
      <c r="D47" s="157"/>
      <c r="E47" s="153"/>
    </row>
    <row r="48" spans="1:5" s="152" customFormat="1" ht="12.75">
      <c r="A48" s="114" t="s">
        <v>53</v>
      </c>
      <c r="B48" s="156"/>
      <c r="C48" s="210"/>
      <c r="D48" s="147"/>
      <c r="E48" s="153"/>
    </row>
    <row r="49" spans="1:5" s="152" customFormat="1" ht="12.75">
      <c r="A49" s="215" t="s">
        <v>92</v>
      </c>
      <c r="B49" s="216" t="s">
        <v>1</v>
      </c>
      <c r="C49" s="210">
        <v>174631859</v>
      </c>
      <c r="D49" s="147">
        <v>135838411</v>
      </c>
      <c r="E49" s="153"/>
    </row>
    <row r="50" spans="1:5" s="152" customFormat="1" ht="12.75">
      <c r="A50" s="180" t="s">
        <v>154</v>
      </c>
      <c r="B50" s="165"/>
      <c r="C50" s="210">
        <v>41084930</v>
      </c>
      <c r="D50" s="147">
        <v>15975306</v>
      </c>
      <c r="E50" s="153"/>
    </row>
    <row r="51" spans="1:5" s="152" customFormat="1" ht="12.75">
      <c r="A51" s="180" t="s">
        <v>121</v>
      </c>
      <c r="B51" s="165" t="s">
        <v>118</v>
      </c>
      <c r="C51" s="210">
        <v>975391</v>
      </c>
      <c r="D51" s="147">
        <v>993705</v>
      </c>
      <c r="E51" s="153"/>
    </row>
    <row r="52" spans="1:5" s="152" customFormat="1" ht="12.75">
      <c r="A52" s="180" t="s">
        <v>120</v>
      </c>
      <c r="B52" s="165"/>
      <c r="C52" s="210">
        <v>38849234</v>
      </c>
      <c r="D52" s="147">
        <v>38897126</v>
      </c>
      <c r="E52" s="153"/>
    </row>
    <row r="53" spans="1:5" s="152" customFormat="1" ht="12.75">
      <c r="A53" s="221" t="s">
        <v>93</v>
      </c>
      <c r="B53" s="165"/>
      <c r="C53" s="210">
        <v>15722481</v>
      </c>
      <c r="D53" s="147">
        <v>14471353</v>
      </c>
      <c r="E53" s="153"/>
    </row>
    <row r="54" spans="1:5" s="152" customFormat="1" ht="12.75">
      <c r="A54" s="180" t="s">
        <v>54</v>
      </c>
      <c r="B54" s="165" t="s">
        <v>85</v>
      </c>
      <c r="C54" s="210">
        <v>814868</v>
      </c>
      <c r="D54" s="147">
        <v>874244</v>
      </c>
      <c r="E54" s="153"/>
    </row>
    <row r="55" spans="1:5" s="152" customFormat="1" ht="12.75">
      <c r="A55" s="180" t="s">
        <v>155</v>
      </c>
      <c r="B55" s="165" t="s">
        <v>2</v>
      </c>
      <c r="C55" s="210">
        <v>5746724</v>
      </c>
      <c r="D55" s="147">
        <v>5699301</v>
      </c>
      <c r="E55" s="153"/>
    </row>
    <row r="56" spans="1:5" s="152" customFormat="1" ht="12.75">
      <c r="A56" s="180" t="s">
        <v>156</v>
      </c>
      <c r="B56" s="165"/>
      <c r="C56" s="210">
        <v>1428084</v>
      </c>
      <c r="D56" s="147">
        <v>1444530</v>
      </c>
      <c r="E56" s="153"/>
    </row>
    <row r="57" spans="1:5" s="18" customFormat="1" ht="12.75">
      <c r="A57" s="114"/>
      <c r="B57" s="183"/>
      <c r="C57" s="188">
        <f>SUM(C49:C56)</f>
        <v>279253571</v>
      </c>
      <c r="D57" s="147">
        <f>SUM(D49:D56)</f>
        <v>214193976</v>
      </c>
      <c r="E57" s="153"/>
    </row>
    <row r="58" spans="1:5" s="152" customFormat="1" ht="12.75">
      <c r="A58" s="114" t="s">
        <v>55</v>
      </c>
      <c r="B58" s="183"/>
      <c r="C58" s="188"/>
      <c r="D58" s="147"/>
      <c r="E58" s="153"/>
    </row>
    <row r="59" spans="1:5" s="152" customFormat="1" ht="12.75">
      <c r="A59" s="168" t="s">
        <v>94</v>
      </c>
      <c r="B59" s="216" t="s">
        <v>1</v>
      </c>
      <c r="C59" s="188">
        <v>11151732</v>
      </c>
      <c r="D59" s="147">
        <v>57614129</v>
      </c>
      <c r="E59" s="153"/>
    </row>
    <row r="60" spans="1:5" s="152" customFormat="1" ht="12.75">
      <c r="A60" s="168" t="s">
        <v>157</v>
      </c>
      <c r="B60" s="216"/>
      <c r="C60" s="188">
        <v>10138086</v>
      </c>
      <c r="D60" s="147">
        <v>6754019</v>
      </c>
      <c r="E60" s="153"/>
    </row>
    <row r="61" spans="1:5" s="152" customFormat="1" ht="12.75">
      <c r="A61" s="168" t="s">
        <v>123</v>
      </c>
      <c r="B61" s="216" t="s">
        <v>118</v>
      </c>
      <c r="C61" s="188">
        <v>19006413</v>
      </c>
      <c r="D61" s="147">
        <v>18853954</v>
      </c>
      <c r="E61" s="153"/>
    </row>
    <row r="62" spans="1:5" s="152" customFormat="1" ht="12.75">
      <c r="A62" s="168" t="s">
        <v>122</v>
      </c>
      <c r="B62" s="216"/>
      <c r="C62" s="188">
        <v>1328873</v>
      </c>
      <c r="D62" s="147">
        <v>1334417</v>
      </c>
      <c r="E62" s="153"/>
    </row>
    <row r="63" spans="1:5" s="152" customFormat="1" ht="12.75">
      <c r="A63" s="168" t="s">
        <v>95</v>
      </c>
      <c r="B63" s="216"/>
      <c r="C63" s="188">
        <v>26449480</v>
      </c>
      <c r="D63" s="147">
        <v>42147405</v>
      </c>
      <c r="E63" s="153"/>
    </row>
    <row r="64" spans="1:5" s="152" customFormat="1" ht="12.75">
      <c r="A64" s="168" t="s">
        <v>96</v>
      </c>
      <c r="B64" s="216"/>
      <c r="C64" s="188">
        <v>1883141</v>
      </c>
      <c r="D64" s="147">
        <v>3319656</v>
      </c>
      <c r="E64" s="153"/>
    </row>
    <row r="65" spans="1:5" s="152" customFormat="1" ht="12.75">
      <c r="A65" s="168" t="s">
        <v>158</v>
      </c>
      <c r="B65" s="216">
        <v>16</v>
      </c>
      <c r="C65" s="188">
        <v>11407001</v>
      </c>
      <c r="D65" s="147">
        <v>12667725</v>
      </c>
      <c r="E65" s="153"/>
    </row>
    <row r="66" spans="1:5" s="152" customFormat="1" ht="12.75">
      <c r="A66" s="168" t="s">
        <v>159</v>
      </c>
      <c r="B66" s="216">
        <v>18</v>
      </c>
      <c r="C66" s="188">
        <v>14551865</v>
      </c>
      <c r="D66" s="147">
        <v>14551865</v>
      </c>
      <c r="E66" s="153"/>
    </row>
    <row r="67" spans="1:5" s="152" customFormat="1" ht="12.75">
      <c r="A67" s="168" t="s">
        <v>56</v>
      </c>
      <c r="B67" s="216" t="s">
        <v>160</v>
      </c>
      <c r="C67" s="188">
        <v>9041089</v>
      </c>
      <c r="D67" s="147">
        <v>7116650</v>
      </c>
      <c r="E67" s="153"/>
    </row>
    <row r="68" spans="1:5" s="152" customFormat="1" ht="12.75">
      <c r="A68" s="174"/>
      <c r="B68" s="165"/>
      <c r="C68" s="188">
        <f>SUM(C59:C67)</f>
        <v>104957680</v>
      </c>
      <c r="D68" s="172">
        <f>SUM(D59:D67)</f>
        <v>164359820</v>
      </c>
      <c r="E68" s="153"/>
    </row>
    <row r="69" spans="1:5" s="152" customFormat="1" ht="12.75">
      <c r="A69" s="115" t="s">
        <v>57</v>
      </c>
      <c r="B69" s="165"/>
      <c r="C69" s="143">
        <f>C57+C68</f>
        <v>384211251</v>
      </c>
      <c r="D69" s="172">
        <f>D57+D68</f>
        <v>378553796</v>
      </c>
      <c r="E69" s="153"/>
    </row>
    <row r="70" spans="1:5" s="152" customFormat="1" ht="25.5" customHeight="1">
      <c r="A70" s="115" t="s">
        <v>58</v>
      </c>
      <c r="B70" s="183"/>
      <c r="C70" s="143">
        <f>C46+C69</f>
        <v>806442289</v>
      </c>
      <c r="D70" s="172">
        <f>D46+D69</f>
        <v>793394731</v>
      </c>
      <c r="E70" s="153"/>
    </row>
    <row r="71" spans="1:4" s="152" customFormat="1" ht="12.75">
      <c r="A71" s="176"/>
      <c r="B71" s="177"/>
      <c r="C71" s="178">
        <f>C35-C70</f>
        <v>0</v>
      </c>
      <c r="D71" s="158">
        <f>D35-D70</f>
        <v>0</v>
      </c>
    </row>
    <row r="72" spans="1:4" s="152" customFormat="1" ht="12.75">
      <c r="A72" s="176" t="s">
        <v>132</v>
      </c>
      <c r="B72" s="177"/>
      <c r="C72" s="229">
        <v>23252</v>
      </c>
      <c r="D72" s="230">
        <v>22226</v>
      </c>
    </row>
    <row r="73" spans="1:4" s="152" customFormat="1" ht="12.75">
      <c r="A73" s="176"/>
      <c r="B73" s="177"/>
      <c r="C73" s="189"/>
      <c r="D73" s="190"/>
    </row>
    <row r="74" spans="1:4" s="152" customFormat="1" ht="12.75">
      <c r="A74" s="176" t="s">
        <v>133</v>
      </c>
      <c r="B74" s="177"/>
      <c r="C74" s="229">
        <v>3727</v>
      </c>
      <c r="D74" s="230">
        <v>3727</v>
      </c>
    </row>
    <row r="75" spans="1:4" s="152" customFormat="1" ht="12.75">
      <c r="A75" s="176"/>
      <c r="B75" s="177"/>
      <c r="C75" s="184"/>
      <c r="D75" s="184"/>
    </row>
    <row r="76" spans="1:4" s="152" customFormat="1" ht="12.75">
      <c r="A76" s="176"/>
      <c r="B76" s="177"/>
      <c r="C76" s="178"/>
      <c r="D76" s="178"/>
    </row>
    <row r="77" spans="1:4" s="152" customFormat="1" ht="12.75">
      <c r="A77" s="176"/>
      <c r="B77" s="177"/>
      <c r="C77" s="178"/>
      <c r="D77" s="178"/>
    </row>
    <row r="78" spans="1:4" s="18" customFormat="1" ht="12.75">
      <c r="A78" s="19" t="s">
        <v>134</v>
      </c>
      <c r="B78" s="20"/>
      <c r="C78" s="21" t="s">
        <v>68</v>
      </c>
      <c r="D78" s="21"/>
    </row>
    <row r="79" spans="1:4" s="152" customFormat="1" ht="12.75">
      <c r="A79" s="185"/>
      <c r="B79" s="186"/>
      <c r="C79" s="187"/>
      <c r="D79" s="187"/>
    </row>
    <row r="80" spans="1:4" s="152" customFormat="1" ht="12.75">
      <c r="A80" s="185"/>
      <c r="B80" s="186"/>
      <c r="C80" s="187"/>
      <c r="D80" s="187"/>
    </row>
    <row r="81" spans="1:4" s="18" customFormat="1" ht="12.75">
      <c r="A81" s="19" t="s">
        <v>103</v>
      </c>
      <c r="B81" s="20"/>
      <c r="C81" s="21" t="s">
        <v>124</v>
      </c>
      <c r="D81" s="21"/>
    </row>
    <row r="82" ht="11.25">
      <c r="A82" s="59"/>
    </row>
    <row r="83" ht="11.25">
      <c r="A83" s="12"/>
    </row>
  </sheetData>
  <sheetProtection/>
  <mergeCells count="2">
    <mergeCell ref="C1:D1"/>
    <mergeCell ref="C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zoomScale="80" zoomScaleNormal="80" zoomScaleSheetLayoutView="75" zoomScalePageLayoutView="0" workbookViewId="0" topLeftCell="A28">
      <selection activeCell="C32" sqref="C32"/>
    </sheetView>
  </sheetViews>
  <sheetFormatPr defaultColWidth="31.25390625" defaultRowHeight="12.75"/>
  <cols>
    <col min="1" max="1" width="64.75390625" style="17" customWidth="1"/>
    <col min="2" max="2" width="8.125" style="17" customWidth="1"/>
    <col min="3" max="3" width="17.625" style="17" customWidth="1"/>
    <col min="4" max="4" width="17.125" style="17" customWidth="1"/>
    <col min="5" max="5" width="13.00390625" style="17" customWidth="1"/>
    <col min="6" max="6" width="13.625" style="17" customWidth="1"/>
    <col min="7" max="16384" width="31.25390625" style="17" customWidth="1"/>
  </cols>
  <sheetData>
    <row r="1" spans="1:4" ht="12.75">
      <c r="A1" s="136" t="s">
        <v>4</v>
      </c>
      <c r="B1" s="25"/>
      <c r="C1" s="51"/>
      <c r="D1" s="134" t="s">
        <v>5</v>
      </c>
    </row>
    <row r="2" spans="2:4" ht="12.75" customHeight="1">
      <c r="B2" s="25"/>
      <c r="C2" s="49"/>
      <c r="D2" s="134" t="s">
        <v>6</v>
      </c>
    </row>
    <row r="3" spans="2:4" ht="12" customHeight="1">
      <c r="B3" s="25"/>
      <c r="C3" s="25"/>
      <c r="D3" s="25"/>
    </row>
    <row r="4" spans="1:4" ht="13.5" customHeight="1">
      <c r="A4" s="26"/>
      <c r="B4" s="26"/>
      <c r="C4" s="26"/>
      <c r="D4" s="26"/>
    </row>
    <row r="5" spans="1:4" s="12" customFormat="1" ht="15.75">
      <c r="A5" s="132"/>
      <c r="B5" s="26"/>
      <c r="C5" s="26"/>
      <c r="D5" s="26"/>
    </row>
    <row r="6" spans="1:4" s="12" customFormat="1" ht="15.75">
      <c r="A6" s="132" t="s">
        <v>7</v>
      </c>
      <c r="B6" s="53"/>
      <c r="C6" s="53"/>
      <c r="D6" s="53"/>
    </row>
    <row r="7" spans="1:4" s="12" customFormat="1" ht="12.75">
      <c r="A7" s="41"/>
      <c r="B7" s="41"/>
      <c r="C7" s="41"/>
      <c r="D7" s="41"/>
    </row>
    <row r="8" spans="1:4" ht="12.75">
      <c r="A8" s="50" t="s">
        <v>167</v>
      </c>
      <c r="B8" s="27"/>
      <c r="C8" s="27"/>
      <c r="D8" s="27"/>
    </row>
    <row r="9" spans="1:4" ht="37.5" customHeight="1">
      <c r="A9" s="149" t="s">
        <v>8</v>
      </c>
      <c r="B9" s="148" t="s">
        <v>9</v>
      </c>
      <c r="C9" s="248" t="s">
        <v>82</v>
      </c>
      <c r="D9" s="249"/>
    </row>
    <row r="10" spans="1:4" ht="37.5" customHeight="1">
      <c r="A10" s="149"/>
      <c r="B10" s="148"/>
      <c r="C10" s="111" t="s">
        <v>144</v>
      </c>
      <c r="D10" s="213" t="s">
        <v>125</v>
      </c>
    </row>
    <row r="11" spans="1:4" ht="12.75">
      <c r="A11" s="120" t="s">
        <v>62</v>
      </c>
      <c r="B11" s="148"/>
      <c r="C11" s="148"/>
      <c r="D11" s="148"/>
    </row>
    <row r="12" spans="1:6" ht="12.75">
      <c r="A12" s="117" t="s">
        <v>161</v>
      </c>
      <c r="B12" s="3" t="s">
        <v>162</v>
      </c>
      <c r="C12" s="211">
        <v>88525964</v>
      </c>
      <c r="D12" s="212">
        <v>51723053</v>
      </c>
      <c r="E12" s="195"/>
      <c r="F12" s="195"/>
    </row>
    <row r="13" spans="1:6" ht="12.75">
      <c r="A13" s="119"/>
      <c r="B13" s="47"/>
      <c r="C13" s="211">
        <f>SUM(C12:C12)</f>
        <v>88525964</v>
      </c>
      <c r="D13" s="212">
        <f>SUM(D12:D12)</f>
        <v>51723053</v>
      </c>
      <c r="E13" s="195"/>
      <c r="F13" s="195"/>
    </row>
    <row r="14" spans="1:6" ht="12.75">
      <c r="A14" s="117" t="s">
        <v>83</v>
      </c>
      <c r="B14" s="3" t="s">
        <v>163</v>
      </c>
      <c r="C14" s="211">
        <v>-64781147</v>
      </c>
      <c r="D14" s="212">
        <v>-31928835</v>
      </c>
      <c r="E14" s="195"/>
      <c r="F14" s="195"/>
    </row>
    <row r="15" spans="1:6" ht="12.75">
      <c r="A15" s="120" t="s">
        <v>10</v>
      </c>
      <c r="B15" s="3"/>
      <c r="C15" s="137">
        <f>SUM(C13:C14)</f>
        <v>23744817</v>
      </c>
      <c r="D15" s="146">
        <f>SUM(D13:D14)</f>
        <v>19794218</v>
      </c>
      <c r="E15" s="195"/>
      <c r="F15" s="195"/>
    </row>
    <row r="16" spans="1:6" ht="12.75">
      <c r="A16" s="117" t="s">
        <v>11</v>
      </c>
      <c r="B16" s="3"/>
      <c r="C16" s="211">
        <v>-7150902</v>
      </c>
      <c r="D16" s="212">
        <v>-4332049</v>
      </c>
      <c r="E16" s="195"/>
      <c r="F16" s="195"/>
    </row>
    <row r="17" spans="1:6" ht="12.75">
      <c r="A17" s="117" t="s">
        <v>164</v>
      </c>
      <c r="B17" s="3"/>
      <c r="C17" s="211">
        <v>-862722</v>
      </c>
      <c r="D17" s="212">
        <v>-1067225</v>
      </c>
      <c r="E17" s="195"/>
      <c r="F17" s="195"/>
    </row>
    <row r="18" spans="1:6" ht="12.75">
      <c r="A18" s="117" t="s">
        <v>12</v>
      </c>
      <c r="B18" s="3"/>
      <c r="C18" s="211">
        <v>-1106785</v>
      </c>
      <c r="D18" s="212">
        <v>-696673</v>
      </c>
      <c r="E18" s="195"/>
      <c r="F18" s="195"/>
    </row>
    <row r="19" spans="1:6" ht="12.75">
      <c r="A19" s="121" t="s">
        <v>13</v>
      </c>
      <c r="B19" s="28"/>
      <c r="C19" s="137">
        <f>SUM(C15:C18)</f>
        <v>14624408</v>
      </c>
      <c r="D19" s="146">
        <f>SUM(D15:D18)</f>
        <v>13698271</v>
      </c>
      <c r="E19" s="195"/>
      <c r="F19" s="195"/>
    </row>
    <row r="20" spans="1:6" ht="12.75">
      <c r="A20" s="117" t="s">
        <v>126</v>
      </c>
      <c r="B20" s="47" t="s">
        <v>84</v>
      </c>
      <c r="C20" s="137">
        <v>3179552</v>
      </c>
      <c r="D20" s="146">
        <v>819063</v>
      </c>
      <c r="E20" s="195"/>
      <c r="F20" s="195"/>
    </row>
    <row r="21" spans="1:6" ht="12.75">
      <c r="A21" s="117" t="s">
        <v>14</v>
      </c>
      <c r="B21" s="3" t="s">
        <v>165</v>
      </c>
      <c r="C21" s="211">
        <v>-7719671</v>
      </c>
      <c r="D21" s="212">
        <v>-1096814</v>
      </c>
      <c r="E21" s="195"/>
      <c r="F21" s="195"/>
    </row>
    <row r="22" spans="1:6" ht="12.75">
      <c r="A22" s="122" t="s">
        <v>15</v>
      </c>
      <c r="B22" s="3"/>
      <c r="C22" s="137">
        <v>1587219</v>
      </c>
      <c r="D22" s="146">
        <v>792903</v>
      </c>
      <c r="E22" s="195"/>
      <c r="F22" s="195"/>
    </row>
    <row r="23" spans="1:6" ht="12.75">
      <c r="A23" s="122" t="s">
        <v>97</v>
      </c>
      <c r="B23" s="3"/>
      <c r="C23" s="211">
        <v>-347968</v>
      </c>
      <c r="D23" s="212">
        <v>-2987927</v>
      </c>
      <c r="E23" s="195"/>
      <c r="F23" s="195"/>
    </row>
    <row r="24" spans="1:6" ht="12.75">
      <c r="A24" s="117" t="s">
        <v>129</v>
      </c>
      <c r="B24" s="3"/>
      <c r="C24" s="211">
        <v>93257</v>
      </c>
      <c r="D24" s="212">
        <v>37163</v>
      </c>
      <c r="E24" s="195"/>
      <c r="F24" s="195"/>
    </row>
    <row r="25" spans="1:6" ht="12.75">
      <c r="A25" s="118" t="s">
        <v>16</v>
      </c>
      <c r="B25" s="3"/>
      <c r="C25" s="211">
        <v>747311</v>
      </c>
      <c r="D25" s="212">
        <v>947962</v>
      </c>
      <c r="E25" s="195"/>
      <c r="F25" s="195"/>
    </row>
    <row r="26" spans="1:6" ht="12.75">
      <c r="A26" s="123" t="s">
        <v>72</v>
      </c>
      <c r="B26" s="28"/>
      <c r="C26" s="211">
        <v>-121682</v>
      </c>
      <c r="D26" s="212">
        <v>-182228</v>
      </c>
      <c r="E26" s="195"/>
      <c r="F26" s="195"/>
    </row>
    <row r="27" spans="1:6" ht="12.75">
      <c r="A27" s="124" t="s">
        <v>63</v>
      </c>
      <c r="B27" s="3"/>
      <c r="C27" s="137">
        <f>SUM(C19:C26)</f>
        <v>12042426</v>
      </c>
      <c r="D27" s="146">
        <f>SUM(D19:D26)</f>
        <v>12028393</v>
      </c>
      <c r="E27" s="195"/>
      <c r="F27" s="195"/>
    </row>
    <row r="28" spans="1:6" ht="12.75">
      <c r="A28" s="119" t="s">
        <v>17</v>
      </c>
      <c r="B28" s="47" t="s">
        <v>166</v>
      </c>
      <c r="C28" s="211">
        <v>-2986439</v>
      </c>
      <c r="D28" s="212">
        <v>-2661095</v>
      </c>
      <c r="E28" s="195"/>
      <c r="F28" s="195"/>
    </row>
    <row r="29" spans="1:6" ht="12.75">
      <c r="A29" s="120" t="s">
        <v>64</v>
      </c>
      <c r="B29" s="3"/>
      <c r="C29" s="137">
        <f>SUM(C27:C28)</f>
        <v>9055987</v>
      </c>
      <c r="D29" s="146">
        <f>SUM(D27:D28)</f>
        <v>9367298</v>
      </c>
      <c r="E29" s="195"/>
      <c r="F29" s="195"/>
    </row>
    <row r="30" spans="1:6" ht="12.75">
      <c r="A30" s="120" t="s">
        <v>98</v>
      </c>
      <c r="B30" s="3"/>
      <c r="C30" s="137">
        <f>C29</f>
        <v>9055987</v>
      </c>
      <c r="D30" s="146">
        <f>D29</f>
        <v>9367298</v>
      </c>
      <c r="E30" s="195"/>
      <c r="F30" s="195"/>
    </row>
    <row r="31" spans="1:6" ht="12.75">
      <c r="A31" s="121" t="s">
        <v>99</v>
      </c>
      <c r="B31" s="28"/>
      <c r="C31" s="28"/>
      <c r="D31" s="146"/>
      <c r="E31" s="195"/>
      <c r="F31" s="195"/>
    </row>
    <row r="32" spans="1:6" ht="12.75">
      <c r="A32" s="117" t="s">
        <v>100</v>
      </c>
      <c r="B32" s="3"/>
      <c r="C32" s="137">
        <f>C30-C33</f>
        <v>9137313</v>
      </c>
      <c r="D32" s="146">
        <f>D30-D33</f>
        <v>9367298</v>
      </c>
      <c r="E32" s="195"/>
      <c r="F32" s="195"/>
    </row>
    <row r="33" spans="1:6" ht="12.75">
      <c r="A33" s="117" t="s">
        <v>18</v>
      </c>
      <c r="B33" s="3"/>
      <c r="C33" s="211">
        <v>-81326</v>
      </c>
      <c r="D33" s="212">
        <v>0</v>
      </c>
      <c r="E33" s="195"/>
      <c r="F33" s="195"/>
    </row>
    <row r="34" spans="1:6" ht="12.75">
      <c r="A34" s="121" t="s">
        <v>19</v>
      </c>
      <c r="B34" s="28"/>
      <c r="C34" s="28"/>
      <c r="D34" s="194"/>
      <c r="E34" s="195"/>
      <c r="F34" s="195"/>
    </row>
    <row r="35" spans="1:6" s="9" customFormat="1" ht="26.25" customHeight="1">
      <c r="A35" s="222" t="s">
        <v>101</v>
      </c>
      <c r="B35" s="3"/>
      <c r="C35" s="3"/>
      <c r="D35" s="194"/>
      <c r="E35" s="195"/>
      <c r="F35" s="191"/>
    </row>
    <row r="36" spans="1:6" s="9" customFormat="1" ht="26.25" customHeight="1">
      <c r="A36" s="117" t="s">
        <v>86</v>
      </c>
      <c r="B36" s="3"/>
      <c r="C36" s="211">
        <v>7100</v>
      </c>
      <c r="D36" s="212">
        <v>6104</v>
      </c>
      <c r="E36" s="195"/>
      <c r="F36" s="195"/>
    </row>
    <row r="37" spans="1:6" s="9" customFormat="1" ht="25.5">
      <c r="A37" s="120" t="s">
        <v>102</v>
      </c>
      <c r="B37" s="3"/>
      <c r="C37" s="137">
        <f>C36</f>
        <v>7100</v>
      </c>
      <c r="D37" s="146">
        <f>D36</f>
        <v>6104</v>
      </c>
      <c r="E37" s="195"/>
      <c r="F37" s="195"/>
    </row>
    <row r="38" spans="1:6" s="9" customFormat="1" ht="25.5">
      <c r="A38" s="222" t="s">
        <v>170</v>
      </c>
      <c r="B38" s="3"/>
      <c r="C38" s="137"/>
      <c r="D38" s="146"/>
      <c r="E38" s="195"/>
      <c r="F38" s="195"/>
    </row>
    <row r="39" spans="1:6" s="9" customFormat="1" ht="12.75">
      <c r="A39" s="117" t="s">
        <v>171</v>
      </c>
      <c r="B39" s="3"/>
      <c r="C39" s="211">
        <v>-567253</v>
      </c>
      <c r="D39" s="212">
        <v>265685</v>
      </c>
      <c r="E39" s="195"/>
      <c r="F39" s="195"/>
    </row>
    <row r="40" spans="1:6" s="9" customFormat="1" ht="25.5">
      <c r="A40" s="120" t="s">
        <v>172</v>
      </c>
      <c r="B40" s="3"/>
      <c r="C40" s="211">
        <f>C39</f>
        <v>-567253</v>
      </c>
      <c r="D40" s="212">
        <f>D39</f>
        <v>265685</v>
      </c>
      <c r="E40" s="195"/>
      <c r="F40" s="195"/>
    </row>
    <row r="41" spans="1:6" s="9" customFormat="1" ht="12.75">
      <c r="A41" s="120" t="s">
        <v>173</v>
      </c>
      <c r="B41" s="3"/>
      <c r="C41" s="211">
        <f>C37+C40</f>
        <v>-560153</v>
      </c>
      <c r="D41" s="212">
        <f>D37+D40</f>
        <v>271789</v>
      </c>
      <c r="E41" s="195"/>
      <c r="F41" s="195"/>
    </row>
    <row r="42" spans="1:6" s="9" customFormat="1" ht="26.25" customHeight="1">
      <c r="A42" s="120" t="s">
        <v>168</v>
      </c>
      <c r="B42" s="3"/>
      <c r="C42" s="137">
        <f>C30+C41</f>
        <v>8495834</v>
      </c>
      <c r="D42" s="212">
        <f>D30+D41</f>
        <v>9639087</v>
      </c>
      <c r="E42" s="195"/>
      <c r="F42" s="195"/>
    </row>
    <row r="43" spans="1:6" s="9" customFormat="1" ht="26.25" customHeight="1">
      <c r="A43" s="120" t="s">
        <v>99</v>
      </c>
      <c r="B43" s="3"/>
      <c r="C43" s="137"/>
      <c r="D43" s="212"/>
      <c r="E43" s="195"/>
      <c r="F43" s="195"/>
    </row>
    <row r="44" spans="1:6" s="9" customFormat="1" ht="26.25" customHeight="1">
      <c r="A44" s="231" t="s">
        <v>100</v>
      </c>
      <c r="B44" s="3"/>
      <c r="C44" s="137">
        <v>8577160</v>
      </c>
      <c r="D44" s="212">
        <v>9639087</v>
      </c>
      <c r="E44" s="195"/>
      <c r="F44" s="195"/>
    </row>
    <row r="45" spans="1:6" ht="12.75">
      <c r="A45" s="117" t="s">
        <v>18</v>
      </c>
      <c r="B45" s="3"/>
      <c r="C45" s="211">
        <v>-81326</v>
      </c>
      <c r="D45" s="146">
        <v>0</v>
      </c>
      <c r="E45" s="195"/>
      <c r="F45" s="195"/>
    </row>
    <row r="46" spans="1:6" ht="12.75">
      <c r="A46" s="117"/>
      <c r="B46" s="3"/>
      <c r="C46" s="137">
        <f>SUM(C44:C45)</f>
        <v>8495834</v>
      </c>
      <c r="D46" s="212">
        <f>SUM(D44:D45)</f>
        <v>9639087</v>
      </c>
      <c r="E46" s="195"/>
      <c r="F46" s="195"/>
    </row>
    <row r="47" spans="1:6" ht="12.75">
      <c r="A47" s="120" t="s">
        <v>20</v>
      </c>
      <c r="B47" s="3"/>
      <c r="C47" s="193"/>
      <c r="D47" s="146"/>
      <c r="E47" s="195"/>
      <c r="F47" s="195"/>
    </row>
    <row r="48" spans="1:6" ht="25.5">
      <c r="A48" s="117" t="s">
        <v>169</v>
      </c>
      <c r="B48" s="3"/>
      <c r="C48" s="232">
        <v>830.75</v>
      </c>
      <c r="D48" s="225">
        <v>851.6</v>
      </c>
      <c r="E48" s="195"/>
      <c r="F48" s="195"/>
    </row>
    <row r="49" spans="5:6" ht="11.25">
      <c r="E49" s="195"/>
      <c r="F49" s="195"/>
    </row>
    <row r="50" spans="5:6" ht="11.25">
      <c r="E50" s="195"/>
      <c r="F50" s="195"/>
    </row>
    <row r="52" spans="1:4" ht="12.75">
      <c r="A52" s="30" t="str">
        <f>'Ф1'!A78</f>
        <v>Chief financial officier</v>
      </c>
      <c r="B52" s="31"/>
      <c r="C52" s="48" t="str">
        <f>'Ф1'!C78</f>
        <v>Uzbekov A.A.</v>
      </c>
      <c r="D52" s="29"/>
    </row>
    <row r="53" spans="2:4" ht="12.75">
      <c r="B53" s="13"/>
      <c r="C53" s="32"/>
      <c r="D53" s="29"/>
    </row>
    <row r="54" spans="1:3" s="29" customFormat="1" ht="12.75">
      <c r="A54" s="1"/>
      <c r="B54" s="22"/>
      <c r="C54" s="32"/>
    </row>
    <row r="55" spans="1:3" s="29" customFormat="1" ht="12.75">
      <c r="A55" s="30" t="str">
        <f>'Ф1'!A81</f>
        <v>Chief accountant</v>
      </c>
      <c r="B55" s="31"/>
      <c r="C55" s="21" t="s">
        <v>124</v>
      </c>
    </row>
    <row r="56" spans="1:4" s="29" customFormat="1" ht="11.25">
      <c r="A56" s="17"/>
      <c r="B56" s="13"/>
      <c r="C56" s="13"/>
      <c r="D56" s="13"/>
    </row>
    <row r="57" spans="1:4" s="29" customFormat="1" ht="12.75" customHeight="1">
      <c r="A57" s="17"/>
      <c r="B57" s="33"/>
      <c r="C57" s="33"/>
      <c r="D57" s="33"/>
    </row>
    <row r="58" spans="1:4" s="29" customFormat="1" ht="12.75">
      <c r="A58" s="13"/>
      <c r="B58" s="33"/>
      <c r="C58" s="33"/>
      <c r="D58" s="33"/>
    </row>
    <row r="59" spans="1:4" s="29" customFormat="1" ht="11.25">
      <c r="A59" s="17"/>
      <c r="B59" s="17"/>
      <c r="C59" s="17"/>
      <c r="D59" s="17"/>
    </row>
    <row r="60" spans="1:4" s="29" customFormat="1" ht="11.25">
      <c r="A60" s="17"/>
      <c r="B60" s="17"/>
      <c r="C60" s="17"/>
      <c r="D60" s="17"/>
    </row>
  </sheetData>
  <sheetProtection/>
  <mergeCells count="1">
    <mergeCell ref="C9:D9"/>
  </mergeCells>
  <printOptions/>
  <pageMargins left="0.7480314960629921" right="0.7480314960629921" top="0.3937007874015748" bottom="0.984251968503937" header="0.5118110236220472" footer="0.5118110236220472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74"/>
  <sheetViews>
    <sheetView zoomScale="80" zoomScaleNormal="80" zoomScalePageLayoutView="0" workbookViewId="0" topLeftCell="A37">
      <selection activeCell="C64" sqref="C64"/>
    </sheetView>
  </sheetViews>
  <sheetFormatPr defaultColWidth="9.00390625" defaultRowHeight="12.75"/>
  <cols>
    <col min="1" max="1" width="68.875" style="61" customWidth="1"/>
    <col min="2" max="2" width="11.875" style="61" customWidth="1"/>
    <col min="3" max="3" width="21.25390625" style="75" customWidth="1"/>
    <col min="4" max="4" width="21.25390625" style="63" customWidth="1"/>
    <col min="5" max="16384" width="9.125" style="61" customWidth="1"/>
  </cols>
  <sheetData>
    <row r="1" spans="1:4" ht="12.75">
      <c r="A1" s="136" t="s">
        <v>4</v>
      </c>
      <c r="B1" s="77"/>
      <c r="C1" s="78"/>
      <c r="D1" s="134" t="s">
        <v>5</v>
      </c>
    </row>
    <row r="2" spans="1:4" ht="13.5" customHeight="1">
      <c r="A2" s="77"/>
      <c r="B2" s="79"/>
      <c r="C2" s="78"/>
      <c r="D2" s="134" t="s">
        <v>6</v>
      </c>
    </row>
    <row r="3" spans="1:4" ht="14.25" customHeight="1">
      <c r="A3" s="80"/>
      <c r="B3" s="79"/>
      <c r="C3" s="81"/>
      <c r="D3" s="82"/>
    </row>
    <row r="4" spans="1:4" ht="14.25" customHeight="1">
      <c r="A4" s="80"/>
      <c r="B4" s="79"/>
      <c r="C4" s="81"/>
      <c r="D4" s="83"/>
    </row>
    <row r="5" spans="1:4" ht="15.75">
      <c r="A5" s="133" t="s">
        <v>67</v>
      </c>
      <c r="B5" s="84"/>
      <c r="C5" s="84"/>
      <c r="D5" s="85"/>
    </row>
    <row r="6" spans="1:4" ht="12.75">
      <c r="A6" s="77"/>
      <c r="B6" s="77"/>
      <c r="C6" s="86"/>
      <c r="D6" s="87"/>
    </row>
    <row r="7" spans="1:4" ht="12.75">
      <c r="A7" s="77"/>
      <c r="B7" s="77"/>
      <c r="C7" s="86"/>
      <c r="D7" s="87"/>
    </row>
    <row r="8" spans="1:4" ht="13.5" thickBot="1">
      <c r="A8" s="88" t="str">
        <f>'Ф2'!A8</f>
        <v>For three months period ended 31 March 2019</v>
      </c>
      <c r="B8" s="77"/>
      <c r="C8" s="86"/>
      <c r="D8" s="89"/>
    </row>
    <row r="9" spans="1:4" s="62" customFormat="1" ht="51">
      <c r="A9" s="198" t="s">
        <v>8</v>
      </c>
      <c r="B9" s="199" t="s">
        <v>9</v>
      </c>
      <c r="C9" s="223" t="s">
        <v>145</v>
      </c>
      <c r="D9" s="224" t="s">
        <v>127</v>
      </c>
    </row>
    <row r="10" spans="1:5" s="62" customFormat="1" ht="12.75">
      <c r="A10" s="125" t="s">
        <v>34</v>
      </c>
      <c r="B10" s="126"/>
      <c r="C10" s="141"/>
      <c r="D10" s="200"/>
      <c r="E10" s="64"/>
    </row>
    <row r="11" spans="1:6" s="62" customFormat="1" ht="12.75">
      <c r="A11" s="150" t="s">
        <v>174</v>
      </c>
      <c r="B11" s="96"/>
      <c r="C11" s="188">
        <v>12042426</v>
      </c>
      <c r="D11" s="196">
        <v>12028393</v>
      </c>
      <c r="E11" s="64"/>
      <c r="F11" s="207"/>
    </row>
    <row r="12" spans="1:6" s="62" customFormat="1" ht="12.75">
      <c r="A12" s="150"/>
      <c r="B12" s="96"/>
      <c r="C12" s="188"/>
      <c r="D12" s="196"/>
      <c r="E12" s="64"/>
      <c r="F12" s="207"/>
    </row>
    <row r="13" spans="1:6" s="62" customFormat="1" ht="15.75" customHeight="1">
      <c r="A13" s="104" t="s">
        <v>35</v>
      </c>
      <c r="B13" s="96"/>
      <c r="C13" s="142"/>
      <c r="D13" s="196"/>
      <c r="E13" s="64"/>
      <c r="F13" s="207"/>
    </row>
    <row r="14" spans="1:6" s="62" customFormat="1" ht="12.75">
      <c r="A14" s="90" t="s">
        <v>36</v>
      </c>
      <c r="B14" s="91"/>
      <c r="C14" s="233">
        <v>16277552</v>
      </c>
      <c r="D14" s="234">
        <v>8794421</v>
      </c>
      <c r="E14" s="64"/>
      <c r="F14" s="207"/>
    </row>
    <row r="15" spans="1:6" s="62" customFormat="1" ht="12.75">
      <c r="A15" s="90" t="s">
        <v>37</v>
      </c>
      <c r="B15" s="91"/>
      <c r="C15" s="233">
        <v>4479680</v>
      </c>
      <c r="D15" s="234">
        <v>726925</v>
      </c>
      <c r="E15" s="64"/>
      <c r="F15" s="207"/>
    </row>
    <row r="16" spans="1:6" s="62" customFormat="1" ht="12.75">
      <c r="A16" s="90" t="s">
        <v>128</v>
      </c>
      <c r="B16" s="91"/>
      <c r="C16" s="233">
        <v>334162</v>
      </c>
      <c r="D16" s="234">
        <v>511316</v>
      </c>
      <c r="E16" s="64"/>
      <c r="F16" s="207"/>
    </row>
    <row r="17" spans="1:6" s="62" customFormat="1" ht="12.75">
      <c r="A17" s="90" t="s">
        <v>164</v>
      </c>
      <c r="B17" s="91"/>
      <c r="C17" s="233">
        <v>862722</v>
      </c>
      <c r="D17" s="234">
        <v>1067225</v>
      </c>
      <c r="E17" s="64"/>
      <c r="F17" s="207"/>
    </row>
    <row r="18" spans="1:6" s="62" customFormat="1" ht="12.75">
      <c r="A18" s="90" t="s">
        <v>175</v>
      </c>
      <c r="B18" s="91"/>
      <c r="C18" s="233">
        <v>621527</v>
      </c>
      <c r="D18" s="234">
        <v>-265685</v>
      </c>
      <c r="E18" s="64"/>
      <c r="F18" s="207"/>
    </row>
    <row r="19" spans="1:6" s="62" customFormat="1" ht="12.75">
      <c r="A19" s="90" t="s">
        <v>176</v>
      </c>
      <c r="B19" s="93"/>
      <c r="C19" s="233">
        <v>-12573</v>
      </c>
      <c r="D19" s="234">
        <v>56507</v>
      </c>
      <c r="E19" s="64"/>
      <c r="F19" s="207"/>
    </row>
    <row r="20" spans="1:6" s="62" customFormat="1" ht="12.75">
      <c r="A20" s="92" t="s">
        <v>177</v>
      </c>
      <c r="B20" s="93" t="s">
        <v>84</v>
      </c>
      <c r="C20" s="233">
        <v>-3179552</v>
      </c>
      <c r="D20" s="234">
        <v>-819063</v>
      </c>
      <c r="E20" s="64"/>
      <c r="F20" s="207"/>
    </row>
    <row r="21" spans="1:6" s="62" customFormat="1" ht="12.75">
      <c r="A21" s="92" t="s">
        <v>74</v>
      </c>
      <c r="B21" s="93"/>
      <c r="C21" s="233">
        <v>7719671</v>
      </c>
      <c r="D21" s="234">
        <v>1096814</v>
      </c>
      <c r="E21" s="64"/>
      <c r="F21" s="207"/>
    </row>
    <row r="22" spans="1:6" s="62" customFormat="1" ht="12.75">
      <c r="A22" s="92" t="s">
        <v>75</v>
      </c>
      <c r="B22" s="93"/>
      <c r="C22" s="233">
        <v>-1587219</v>
      </c>
      <c r="D22" s="234">
        <v>-792903</v>
      </c>
      <c r="E22" s="64"/>
      <c r="F22" s="207"/>
    </row>
    <row r="23" spans="1:6" s="62" customFormat="1" ht="12.75">
      <c r="A23" s="92" t="s">
        <v>178</v>
      </c>
      <c r="B23" s="93"/>
      <c r="C23" s="233">
        <v>-93257</v>
      </c>
      <c r="D23" s="234">
        <v>-37163</v>
      </c>
      <c r="E23" s="64"/>
      <c r="F23" s="207"/>
    </row>
    <row r="24" spans="1:6" s="62" customFormat="1" ht="12.75">
      <c r="A24" s="92"/>
      <c r="B24" s="93"/>
      <c r="C24" s="188"/>
      <c r="D24" s="196"/>
      <c r="E24" s="64"/>
      <c r="F24" s="207"/>
    </row>
    <row r="25" spans="1:6" s="62" customFormat="1" ht="12.75">
      <c r="A25" s="94" t="s">
        <v>106</v>
      </c>
      <c r="B25" s="116"/>
      <c r="C25" s="142"/>
      <c r="D25" s="201"/>
      <c r="E25" s="64"/>
      <c r="F25" s="207"/>
    </row>
    <row r="26" spans="1:6" s="62" customFormat="1" ht="12.75">
      <c r="A26" s="92" t="s">
        <v>76</v>
      </c>
      <c r="B26" s="93"/>
      <c r="C26" s="188">
        <v>3699154</v>
      </c>
      <c r="D26" s="226">
        <v>-1594249</v>
      </c>
      <c r="E26" s="64"/>
      <c r="F26" s="207"/>
    </row>
    <row r="27" spans="1:6" s="62" customFormat="1" ht="12.75">
      <c r="A27" s="92" t="s">
        <v>38</v>
      </c>
      <c r="B27" s="93"/>
      <c r="C27" s="188">
        <v>1795270</v>
      </c>
      <c r="D27" s="226">
        <v>-63360</v>
      </c>
      <c r="E27" s="64"/>
      <c r="F27" s="207"/>
    </row>
    <row r="28" spans="1:6" s="62" customFormat="1" ht="12.75">
      <c r="A28" s="92" t="s">
        <v>179</v>
      </c>
      <c r="B28" s="93"/>
      <c r="C28" s="188">
        <v>-1450128</v>
      </c>
      <c r="D28" s="226">
        <v>4869875</v>
      </c>
      <c r="E28" s="64"/>
      <c r="F28" s="207"/>
    </row>
    <row r="29" spans="1:6" s="62" customFormat="1" ht="12.75">
      <c r="A29" s="92" t="s">
        <v>77</v>
      </c>
      <c r="B29" s="93"/>
      <c r="C29" s="188">
        <v>-681977</v>
      </c>
      <c r="D29" s="226">
        <v>88375</v>
      </c>
      <c r="E29" s="64"/>
      <c r="F29" s="207"/>
    </row>
    <row r="30" spans="1:6" s="62" customFormat="1" ht="12.75">
      <c r="A30" s="92" t="s">
        <v>104</v>
      </c>
      <c r="B30" s="93"/>
      <c r="C30" s="188">
        <v>-1819566</v>
      </c>
      <c r="D30" s="226">
        <v>2046858</v>
      </c>
      <c r="E30" s="64"/>
      <c r="F30" s="207"/>
    </row>
    <row r="31" spans="1:6" s="62" customFormat="1" ht="12.75">
      <c r="A31" s="92" t="s">
        <v>180</v>
      </c>
      <c r="B31" s="93"/>
      <c r="C31" s="188">
        <v>-1397444</v>
      </c>
      <c r="D31" s="226">
        <v>-3695608</v>
      </c>
      <c r="E31" s="64"/>
      <c r="F31" s="207"/>
    </row>
    <row r="32" spans="1:6" s="62" customFormat="1" ht="12.75">
      <c r="A32" s="127" t="s">
        <v>181</v>
      </c>
      <c r="B32" s="128"/>
      <c r="C32" s="197">
        <v>222285</v>
      </c>
      <c r="D32" s="226">
        <v>770360</v>
      </c>
      <c r="E32" s="64"/>
      <c r="F32" s="207"/>
    </row>
    <row r="33" spans="1:6" s="62" customFormat="1" ht="13.5" thickBot="1">
      <c r="A33" s="127" t="s">
        <v>39</v>
      </c>
      <c r="B33" s="128"/>
      <c r="C33" s="227">
        <v>1364158</v>
      </c>
      <c r="D33" s="226">
        <v>219794</v>
      </c>
      <c r="E33" s="64"/>
      <c r="F33" s="207"/>
    </row>
    <row r="34" spans="1:6" s="62" customFormat="1" ht="13.5" thickBot="1">
      <c r="A34" s="95" t="s">
        <v>105</v>
      </c>
      <c r="B34" s="129"/>
      <c r="C34" s="144">
        <f>SUM(C11:C33)</f>
        <v>39196891</v>
      </c>
      <c r="D34" s="202">
        <f>SUM(D11:D33)</f>
        <v>25008832</v>
      </c>
      <c r="E34" s="64"/>
      <c r="F34" s="207"/>
    </row>
    <row r="35" spans="1:6" s="62" customFormat="1" ht="12.75">
      <c r="A35" s="125"/>
      <c r="B35" s="126"/>
      <c r="C35" s="139"/>
      <c r="D35" s="203"/>
      <c r="E35" s="64"/>
      <c r="F35" s="207"/>
    </row>
    <row r="36" spans="1:6" s="62" customFormat="1" ht="12.75">
      <c r="A36" s="92" t="s">
        <v>108</v>
      </c>
      <c r="B36" s="93"/>
      <c r="C36" s="188">
        <v>-4686786</v>
      </c>
      <c r="D36" s="196">
        <v>-2159108</v>
      </c>
      <c r="E36" s="64"/>
      <c r="F36" s="207"/>
    </row>
    <row r="37" spans="1:6" s="62" customFormat="1" ht="12.75">
      <c r="A37" s="92" t="s">
        <v>40</v>
      </c>
      <c r="B37" s="93"/>
      <c r="C37" s="188">
        <v>-6432041</v>
      </c>
      <c r="D37" s="196">
        <v>-857600</v>
      </c>
      <c r="E37" s="64"/>
      <c r="F37" s="207"/>
    </row>
    <row r="38" spans="1:6" s="62" customFormat="1" ht="13.5" thickBot="1">
      <c r="A38" s="127" t="s">
        <v>41</v>
      </c>
      <c r="B38" s="128"/>
      <c r="C38" s="197">
        <v>178407</v>
      </c>
      <c r="D38" s="196">
        <v>479504</v>
      </c>
      <c r="E38" s="64"/>
      <c r="F38" s="207"/>
    </row>
    <row r="39" spans="1:6" s="62" customFormat="1" ht="13.5" thickBot="1">
      <c r="A39" s="95" t="s">
        <v>66</v>
      </c>
      <c r="B39" s="129"/>
      <c r="C39" s="144">
        <f>SUM(C34:C38)</f>
        <v>28256471</v>
      </c>
      <c r="D39" s="202">
        <f>SUM(D34:D38)</f>
        <v>22471628</v>
      </c>
      <c r="E39" s="64"/>
      <c r="F39" s="207"/>
    </row>
    <row r="40" spans="1:6" s="62" customFormat="1" ht="12.75">
      <c r="A40" s="130"/>
      <c r="B40" s="131"/>
      <c r="C40" s="139"/>
      <c r="D40" s="203"/>
      <c r="E40" s="64"/>
      <c r="F40" s="207"/>
    </row>
    <row r="41" spans="1:6" s="62" customFormat="1" ht="12.75">
      <c r="A41" s="94" t="s">
        <v>42</v>
      </c>
      <c r="B41" s="116"/>
      <c r="C41" s="140"/>
      <c r="D41" s="204"/>
      <c r="E41" s="64"/>
      <c r="F41" s="207"/>
    </row>
    <row r="42" spans="1:6" s="62" customFormat="1" ht="12.75">
      <c r="A42" s="92" t="s">
        <v>43</v>
      </c>
      <c r="B42" s="93"/>
      <c r="C42" s="188">
        <v>-15537626</v>
      </c>
      <c r="D42" s="209">
        <v>-4720419</v>
      </c>
      <c r="E42" s="64"/>
      <c r="F42" s="207"/>
    </row>
    <row r="43" spans="1:6" s="62" customFormat="1" ht="12.75">
      <c r="A43" s="92" t="s">
        <v>44</v>
      </c>
      <c r="B43" s="93"/>
      <c r="C43" s="188">
        <v>-1152352</v>
      </c>
      <c r="D43" s="209">
        <v>-227741</v>
      </c>
      <c r="E43" s="64"/>
      <c r="F43" s="207"/>
    </row>
    <row r="44" spans="1:6" s="62" customFormat="1" ht="12.75">
      <c r="A44" s="92" t="s">
        <v>45</v>
      </c>
      <c r="B44" s="93"/>
      <c r="C44" s="188">
        <v>477497</v>
      </c>
      <c r="D44" s="209">
        <v>176631</v>
      </c>
      <c r="E44" s="64"/>
      <c r="F44" s="207"/>
    </row>
    <row r="45" spans="1:6" s="62" customFormat="1" ht="12.75">
      <c r="A45" s="92" t="s">
        <v>78</v>
      </c>
      <c r="B45" s="93"/>
      <c r="C45" s="188" t="s">
        <v>183</v>
      </c>
      <c r="D45" s="209">
        <v>-6000000</v>
      </c>
      <c r="E45" s="64"/>
      <c r="F45" s="207"/>
    </row>
    <row r="46" spans="1:6" s="62" customFormat="1" ht="12.75">
      <c r="A46" s="92" t="s">
        <v>182</v>
      </c>
      <c r="B46" s="93"/>
      <c r="C46" s="188" t="s">
        <v>183</v>
      </c>
      <c r="D46" s="209">
        <v>16689130</v>
      </c>
      <c r="E46" s="64"/>
      <c r="F46" s="207"/>
    </row>
    <row r="47" spans="1:6" s="62" customFormat="1" ht="12.75">
      <c r="A47" s="92" t="s">
        <v>79</v>
      </c>
      <c r="B47" s="93"/>
      <c r="C47" s="188">
        <v>-351354</v>
      </c>
      <c r="D47" s="209">
        <v>-235303</v>
      </c>
      <c r="E47" s="64"/>
      <c r="F47" s="207"/>
    </row>
    <row r="48" spans="1:6" s="62" customFormat="1" ht="13.5" thickBot="1">
      <c r="A48" s="92" t="s">
        <v>109</v>
      </c>
      <c r="B48" s="93"/>
      <c r="C48" s="188">
        <v>97008</v>
      </c>
      <c r="D48" s="209">
        <v>85074</v>
      </c>
      <c r="E48" s="64"/>
      <c r="F48" s="207"/>
    </row>
    <row r="49" spans="1:6" s="62" customFormat="1" ht="13.5" thickBot="1">
      <c r="A49" s="95" t="s">
        <v>130</v>
      </c>
      <c r="B49" s="144"/>
      <c r="C49" s="144">
        <f>SUM(C42:C48)</f>
        <v>-16466827</v>
      </c>
      <c r="D49" s="205">
        <f>SUM(D42:D48)</f>
        <v>5767372</v>
      </c>
      <c r="E49" s="64"/>
      <c r="F49" s="207"/>
    </row>
    <row r="50" spans="1:6" s="62" customFormat="1" ht="12.75">
      <c r="A50" s="130"/>
      <c r="B50" s="131"/>
      <c r="C50" s="139"/>
      <c r="D50" s="203"/>
      <c r="E50" s="64"/>
      <c r="F50" s="207"/>
    </row>
    <row r="51" spans="1:6" s="62" customFormat="1" ht="12.75">
      <c r="A51" s="94" t="s">
        <v>46</v>
      </c>
      <c r="B51" s="116"/>
      <c r="C51" s="140"/>
      <c r="D51" s="204"/>
      <c r="E51" s="64"/>
      <c r="F51" s="207"/>
    </row>
    <row r="52" spans="1:6" s="62" customFormat="1" ht="12.75">
      <c r="A52" s="92" t="s">
        <v>184</v>
      </c>
      <c r="B52" s="93"/>
      <c r="C52" s="188">
        <v>22024647</v>
      </c>
      <c r="D52" s="209" t="s">
        <v>183</v>
      </c>
      <c r="E52" s="64"/>
      <c r="F52" s="207"/>
    </row>
    <row r="53" spans="1:6" s="62" customFormat="1" ht="12.75">
      <c r="A53" s="92" t="s">
        <v>80</v>
      </c>
      <c r="B53" s="93"/>
      <c r="C53" s="188">
        <v>-28490516</v>
      </c>
      <c r="D53" s="209" t="s">
        <v>183</v>
      </c>
      <c r="E53" s="64"/>
      <c r="F53" s="207"/>
    </row>
    <row r="54" spans="1:6" s="62" customFormat="1" ht="12.75">
      <c r="A54" s="92" t="s">
        <v>107</v>
      </c>
      <c r="B54" s="93" t="s">
        <v>85</v>
      </c>
      <c r="C54" s="188">
        <v>-2678</v>
      </c>
      <c r="D54" s="209">
        <v>-11673</v>
      </c>
      <c r="E54" s="64"/>
      <c r="F54" s="207"/>
    </row>
    <row r="55" spans="1:6" s="62" customFormat="1" ht="12.75">
      <c r="A55" s="92" t="s">
        <v>190</v>
      </c>
      <c r="B55" s="93"/>
      <c r="C55" s="188">
        <v>-3264533</v>
      </c>
      <c r="D55" s="209">
        <v>0</v>
      </c>
      <c r="E55" s="64"/>
      <c r="F55" s="207"/>
    </row>
    <row r="56" spans="1:6" s="62" customFormat="1" ht="12.75">
      <c r="A56" s="92" t="s">
        <v>47</v>
      </c>
      <c r="B56" s="93"/>
      <c r="C56" s="188">
        <v>0</v>
      </c>
      <c r="D56" s="209">
        <v>-931772</v>
      </c>
      <c r="E56" s="64"/>
      <c r="F56" s="207"/>
    </row>
    <row r="57" spans="1:6" s="62" customFormat="1" ht="13.5" thickBot="1">
      <c r="A57" s="92" t="s">
        <v>185</v>
      </c>
      <c r="B57" s="93"/>
      <c r="C57" s="188">
        <v>7257</v>
      </c>
      <c r="D57" s="209" t="s">
        <v>183</v>
      </c>
      <c r="E57" s="64"/>
      <c r="F57" s="207"/>
    </row>
    <row r="58" spans="1:6" s="62" customFormat="1" ht="28.5" customHeight="1" thickBot="1">
      <c r="A58" s="95" t="s">
        <v>48</v>
      </c>
      <c r="B58" s="129"/>
      <c r="C58" s="144">
        <f>SUM(C52:C57)</f>
        <v>-9725823</v>
      </c>
      <c r="D58" s="235">
        <f>SUM(D52:D57)</f>
        <v>-943445</v>
      </c>
      <c r="E58" s="64"/>
      <c r="F58" s="207"/>
    </row>
    <row r="59" spans="1:6" ht="12.75">
      <c r="A59" s="130"/>
      <c r="B59" s="131"/>
      <c r="C59" s="139"/>
      <c r="D59" s="203"/>
      <c r="E59" s="64"/>
      <c r="F59" s="207"/>
    </row>
    <row r="60" spans="1:6" ht="12.75">
      <c r="A60" s="130" t="s">
        <v>110</v>
      </c>
      <c r="B60" s="131"/>
      <c r="C60" s="188">
        <v>-327062</v>
      </c>
      <c r="D60" s="196">
        <v>-505212</v>
      </c>
      <c r="E60" s="64"/>
      <c r="F60" s="207"/>
    </row>
    <row r="61" spans="1:6" ht="12.75">
      <c r="A61" s="130" t="s">
        <v>186</v>
      </c>
      <c r="B61" s="131" t="s">
        <v>3</v>
      </c>
      <c r="C61" s="188">
        <v>-6718</v>
      </c>
      <c r="D61" s="209" t="s">
        <v>183</v>
      </c>
      <c r="E61" s="64"/>
      <c r="F61" s="207"/>
    </row>
    <row r="62" spans="1:68" s="62" customFormat="1" ht="27" customHeight="1">
      <c r="A62" s="151" t="s">
        <v>111</v>
      </c>
      <c r="B62" s="97"/>
      <c r="C62" s="142">
        <f>C39+C49+C58+C60+C61</f>
        <v>1730041</v>
      </c>
      <c r="D62" s="209">
        <f>D39+D49+D58+D60</f>
        <v>26790343</v>
      </c>
      <c r="E62" s="64"/>
      <c r="F62" s="207"/>
      <c r="G62" s="66"/>
      <c r="H62" s="65"/>
      <c r="I62" s="66"/>
      <c r="J62" s="65"/>
      <c r="K62" s="66"/>
      <c r="L62" s="65"/>
      <c r="M62" s="66"/>
      <c r="N62" s="65"/>
      <c r="O62" s="66"/>
      <c r="P62" s="65"/>
      <c r="Q62" s="66"/>
      <c r="R62" s="65"/>
      <c r="S62" s="66"/>
      <c r="T62" s="65"/>
      <c r="U62" s="66"/>
      <c r="V62" s="65"/>
      <c r="W62" s="66"/>
      <c r="X62" s="65"/>
      <c r="Y62" s="66"/>
      <c r="Z62" s="65"/>
      <c r="AA62" s="66"/>
      <c r="AB62" s="65"/>
      <c r="AC62" s="66"/>
      <c r="AD62" s="65"/>
      <c r="AE62" s="66"/>
      <c r="AF62" s="65"/>
      <c r="AG62" s="66"/>
      <c r="AH62" s="65"/>
      <c r="AI62" s="66"/>
      <c r="AJ62" s="65"/>
      <c r="AK62" s="66"/>
      <c r="AL62" s="65"/>
      <c r="AM62" s="66"/>
      <c r="AN62" s="65"/>
      <c r="AO62" s="66"/>
      <c r="AP62" s="65"/>
      <c r="AQ62" s="66"/>
      <c r="AR62" s="65"/>
      <c r="AS62" s="66"/>
      <c r="AT62" s="65"/>
      <c r="AU62" s="66"/>
      <c r="AV62" s="65"/>
      <c r="AW62" s="66"/>
      <c r="AX62" s="65"/>
      <c r="AY62" s="66"/>
      <c r="AZ62" s="65"/>
      <c r="BA62" s="66"/>
      <c r="BB62" s="65"/>
      <c r="BF62" s="67"/>
      <c r="BG62" s="67"/>
      <c r="BN62" s="68"/>
      <c r="BO62" s="68"/>
      <c r="BP62" s="68"/>
    </row>
    <row r="63" spans="1:68" s="62" customFormat="1" ht="13.5" thickBot="1">
      <c r="A63" s="127" t="s">
        <v>112</v>
      </c>
      <c r="B63" s="128"/>
      <c r="C63" s="236">
        <v>45350092</v>
      </c>
      <c r="D63" s="237">
        <v>15985943</v>
      </c>
      <c r="E63" s="64"/>
      <c r="F63" s="207"/>
      <c r="BF63" s="67"/>
      <c r="BG63" s="67"/>
      <c r="BN63" s="68"/>
      <c r="BO63" s="68"/>
      <c r="BP63" s="68"/>
    </row>
    <row r="64" spans="1:68" s="62" customFormat="1" ht="13.5" thickBot="1">
      <c r="A64" s="95" t="s">
        <v>113</v>
      </c>
      <c r="B64" s="129" t="s">
        <v>3</v>
      </c>
      <c r="C64" s="138">
        <f>SUM(C62:C63)</f>
        <v>47080133</v>
      </c>
      <c r="D64" s="206">
        <f>SUM(D62:D63)</f>
        <v>42776286</v>
      </c>
      <c r="E64" s="64"/>
      <c r="F64" s="207"/>
      <c r="BF64" s="67"/>
      <c r="BG64" s="67"/>
      <c r="BN64" s="68"/>
      <c r="BO64" s="68"/>
      <c r="BP64" s="68"/>
    </row>
    <row r="65" spans="1:4" ht="12" customHeight="1">
      <c r="A65" s="77"/>
      <c r="B65" s="77"/>
      <c r="C65" s="86"/>
      <c r="D65" s="87"/>
    </row>
    <row r="66" spans="1:4" ht="12" customHeight="1">
      <c r="A66" s="77"/>
      <c r="B66" s="77"/>
      <c r="C66" s="86"/>
      <c r="D66" s="87"/>
    </row>
    <row r="67" spans="1:4" ht="12" customHeight="1">
      <c r="A67" s="77"/>
      <c r="B67" s="77"/>
      <c r="C67" s="86"/>
      <c r="D67" s="87"/>
    </row>
    <row r="68" spans="1:69" ht="12.75">
      <c r="A68" s="30" t="str">
        <f>'Ф2'!A52</f>
        <v>Chief financial officier</v>
      </c>
      <c r="B68" s="31"/>
      <c r="C68" s="48" t="str">
        <f>'Ф2'!C52</f>
        <v>Uzbekov A.A.</v>
      </c>
      <c r="D68" s="87"/>
      <c r="E68" s="69"/>
      <c r="F68" s="69"/>
      <c r="G68" s="70"/>
      <c r="H68" s="69"/>
      <c r="I68" s="70"/>
      <c r="J68" s="69"/>
      <c r="K68" s="70"/>
      <c r="L68" s="69"/>
      <c r="M68" s="70"/>
      <c r="N68" s="69"/>
      <c r="O68" s="70"/>
      <c r="P68" s="69"/>
      <c r="Q68" s="70"/>
      <c r="R68" s="69"/>
      <c r="S68" s="70"/>
      <c r="T68" s="69"/>
      <c r="U68" s="70"/>
      <c r="V68" s="69"/>
      <c r="W68" s="70"/>
      <c r="X68" s="69"/>
      <c r="Y68" s="70"/>
      <c r="Z68" s="69"/>
      <c r="AA68" s="70"/>
      <c r="AB68" s="69"/>
      <c r="AC68" s="70"/>
      <c r="AD68" s="69"/>
      <c r="AE68" s="70"/>
      <c r="AF68" s="69"/>
      <c r="AG68" s="70"/>
      <c r="AH68" s="69"/>
      <c r="AI68" s="70"/>
      <c r="AJ68" s="69"/>
      <c r="AK68" s="70"/>
      <c r="AL68" s="69"/>
      <c r="AM68" s="70"/>
      <c r="AN68" s="69"/>
      <c r="AO68" s="70"/>
      <c r="AP68" s="69"/>
      <c r="AQ68" s="70"/>
      <c r="AR68" s="69"/>
      <c r="AS68" s="70"/>
      <c r="AT68" s="69"/>
      <c r="AU68" s="70"/>
      <c r="AV68" s="69"/>
      <c r="AW68" s="70"/>
      <c r="AX68" s="69"/>
      <c r="AY68" s="70"/>
      <c r="AZ68" s="69"/>
      <c r="BA68" s="70"/>
      <c r="BB68" s="69"/>
      <c r="BC68" s="70"/>
      <c r="BG68" s="71"/>
      <c r="BH68" s="71"/>
      <c r="BO68" s="72"/>
      <c r="BP68" s="72"/>
      <c r="BQ68" s="72"/>
    </row>
    <row r="69" spans="1:69" s="62" customFormat="1" ht="12.75">
      <c r="A69" s="99"/>
      <c r="B69" s="98"/>
      <c r="C69" s="100"/>
      <c r="D69" s="101"/>
      <c r="BG69" s="74"/>
      <c r="BH69" s="74"/>
      <c r="BO69" s="68"/>
      <c r="BP69" s="68"/>
      <c r="BQ69" s="68"/>
    </row>
    <row r="70" spans="1:69" s="62" customFormat="1" ht="12.75">
      <c r="A70" s="99"/>
      <c r="B70" s="98"/>
      <c r="C70" s="100"/>
      <c r="D70" s="101"/>
      <c r="BG70" s="74"/>
      <c r="BH70" s="74"/>
      <c r="BO70" s="68"/>
      <c r="BP70" s="68"/>
      <c r="BQ70" s="68"/>
    </row>
    <row r="71" spans="1:69" s="62" customFormat="1" ht="12.75">
      <c r="A71" s="30" t="str">
        <f>'Ф2'!A55</f>
        <v>Chief accountant</v>
      </c>
      <c r="B71" s="31"/>
      <c r="C71" s="21" t="s">
        <v>124</v>
      </c>
      <c r="D71" s="101"/>
      <c r="BG71" s="74"/>
      <c r="BH71" s="74"/>
      <c r="BO71" s="68"/>
      <c r="BP71" s="68"/>
      <c r="BQ71" s="68"/>
    </row>
    <row r="72" spans="1:69" s="62" customFormat="1" ht="12.75">
      <c r="A72" s="102"/>
      <c r="B72" s="99"/>
      <c r="C72" s="103"/>
      <c r="D72" s="101"/>
      <c r="BG72" s="74"/>
      <c r="BH72" s="74"/>
      <c r="BO72" s="68"/>
      <c r="BP72" s="68"/>
      <c r="BQ72" s="68"/>
    </row>
    <row r="73" spans="1:69" s="62" customFormat="1" ht="12.75">
      <c r="A73" s="68"/>
      <c r="B73" s="68"/>
      <c r="C73" s="76"/>
      <c r="D73" s="73"/>
      <c r="BG73" s="74"/>
      <c r="BH73" s="74"/>
      <c r="BO73" s="68"/>
      <c r="BP73" s="68"/>
      <c r="BQ73" s="68"/>
    </row>
    <row r="74" spans="1:3" ht="12.75">
      <c r="A74" s="72"/>
      <c r="B74" s="72"/>
      <c r="C74" s="76"/>
    </row>
  </sheetData>
  <sheetProtection/>
  <printOptions/>
  <pageMargins left="0.96" right="0.56" top="0.36" bottom="0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1"/>
  <sheetViews>
    <sheetView tabSelected="1" zoomScale="80" zoomScaleNormal="80" zoomScaleSheetLayoutView="65" zoomScalePageLayoutView="0" workbookViewId="0" topLeftCell="A4">
      <selection activeCell="A20" sqref="A20"/>
    </sheetView>
  </sheetViews>
  <sheetFormatPr defaultColWidth="38.00390625" defaultRowHeight="12.75"/>
  <cols>
    <col min="1" max="1" width="49.75390625" style="9" customWidth="1"/>
    <col min="2" max="2" width="14.625" style="34" customWidth="1"/>
    <col min="3" max="3" width="16.75390625" style="34" bestFit="1" customWidth="1"/>
    <col min="4" max="4" width="16.125" style="34" customWidth="1"/>
    <col min="5" max="5" width="11.625" style="34" customWidth="1"/>
    <col min="6" max="6" width="20.125" style="34" customWidth="1"/>
    <col min="7" max="7" width="14.00390625" style="34" customWidth="1"/>
    <col min="8" max="8" width="16.00390625" style="9" customWidth="1"/>
    <col min="9" max="9" width="15.75390625" style="9" customWidth="1"/>
    <col min="10" max="10" width="7.25390625" style="9" customWidth="1"/>
    <col min="11" max="16384" width="38.00390625" style="9" customWidth="1"/>
  </cols>
  <sheetData>
    <row r="1" spans="1:9" ht="12">
      <c r="A1" s="135" t="s">
        <v>4</v>
      </c>
      <c r="C1" s="52"/>
      <c r="G1" s="35"/>
      <c r="I1" s="55" t="s">
        <v>59</v>
      </c>
    </row>
    <row r="2" spans="1:9" ht="12">
      <c r="A2" s="13"/>
      <c r="C2" s="14"/>
      <c r="G2" s="35"/>
      <c r="I2" s="56"/>
    </row>
    <row r="3" spans="1:9" ht="15">
      <c r="A3" s="13"/>
      <c r="B3" s="16"/>
      <c r="C3" s="14"/>
      <c r="D3" s="7"/>
      <c r="E3" s="7"/>
      <c r="G3" s="14"/>
      <c r="I3" s="14"/>
    </row>
    <row r="4" spans="1:9" s="12" customFormat="1" ht="12.75">
      <c r="A4" s="23"/>
      <c r="B4" s="16"/>
      <c r="C4" s="14"/>
      <c r="D4" s="2"/>
      <c r="E4" s="2"/>
      <c r="G4" s="14"/>
      <c r="I4" s="14"/>
    </row>
    <row r="5" spans="1:9" s="12" customFormat="1" ht="15.75">
      <c r="A5" s="42" t="s">
        <v>60</v>
      </c>
      <c r="B5" s="14"/>
      <c r="C5" s="15"/>
      <c r="D5" s="2"/>
      <c r="E5" s="2"/>
      <c r="G5" s="14"/>
      <c r="I5" s="14"/>
    </row>
    <row r="6" spans="1:7" s="12" customFormat="1" ht="15">
      <c r="A6" s="54"/>
      <c r="B6" s="54"/>
      <c r="C6" s="54"/>
      <c r="D6" s="54"/>
      <c r="E6" s="54"/>
      <c r="F6" s="54"/>
      <c r="G6" s="36"/>
    </row>
    <row r="7" spans="1:7" s="12" customFormat="1" ht="15">
      <c r="A7" s="107"/>
      <c r="B7" s="7"/>
      <c r="C7" s="7"/>
      <c r="D7" s="7"/>
      <c r="E7" s="7"/>
      <c r="F7" s="7"/>
      <c r="G7" s="36"/>
    </row>
    <row r="8" spans="1:9" ht="12.75">
      <c r="A8" s="8" t="str">
        <f>'Ф2'!A8</f>
        <v>For three months period ended 31 March 2019</v>
      </c>
      <c r="B8" s="6"/>
      <c r="C8" s="6"/>
      <c r="D8" s="6"/>
      <c r="E8" s="6"/>
      <c r="F8" s="6"/>
      <c r="I8" s="37"/>
    </row>
    <row r="9" spans="1:9" ht="11.25" customHeight="1">
      <c r="A9" s="253" t="s">
        <v>8</v>
      </c>
      <c r="B9" s="255" t="s">
        <v>117</v>
      </c>
      <c r="C9" s="255"/>
      <c r="D9" s="255"/>
      <c r="E9" s="255"/>
      <c r="F9" s="255"/>
      <c r="G9" s="255"/>
      <c r="H9" s="250" t="s">
        <v>18</v>
      </c>
      <c r="I9" s="250" t="s">
        <v>139</v>
      </c>
    </row>
    <row r="10" spans="1:9" ht="11.25" customHeight="1">
      <c r="A10" s="254"/>
      <c r="B10" s="255"/>
      <c r="C10" s="255"/>
      <c r="D10" s="255"/>
      <c r="E10" s="255"/>
      <c r="F10" s="255"/>
      <c r="G10" s="255"/>
      <c r="H10" s="251"/>
      <c r="I10" s="251"/>
    </row>
    <row r="11" spans="1:9" s="106" customFormat="1" ht="51">
      <c r="A11" s="254"/>
      <c r="B11" s="214" t="s">
        <v>81</v>
      </c>
      <c r="C11" s="214" t="s">
        <v>136</v>
      </c>
      <c r="D11" s="214" t="s">
        <v>135</v>
      </c>
      <c r="E11" s="214" t="s">
        <v>137</v>
      </c>
      <c r="F11" s="214" t="s">
        <v>138</v>
      </c>
      <c r="G11" s="214" t="s">
        <v>61</v>
      </c>
      <c r="H11" s="252"/>
      <c r="I11" s="252"/>
    </row>
    <row r="12" spans="1:14" s="105" customFormat="1" ht="12.75">
      <c r="A12" s="108" t="s">
        <v>191</v>
      </c>
      <c r="B12" s="238">
        <v>12136529</v>
      </c>
      <c r="C12" s="238">
        <v>-6464374</v>
      </c>
      <c r="D12" s="238">
        <v>-6354</v>
      </c>
      <c r="E12" s="238">
        <v>1820479</v>
      </c>
      <c r="F12" s="238">
        <v>350376915</v>
      </c>
      <c r="G12" s="192">
        <f aca="true" t="shared" si="0" ref="G12:G24">SUM(B12:F12)</f>
        <v>357863195</v>
      </c>
      <c r="H12" s="238">
        <v>0</v>
      </c>
      <c r="I12" s="192">
        <f>SUM(G12:H12)</f>
        <v>357863195</v>
      </c>
      <c r="J12" s="208"/>
      <c r="K12" s="208"/>
      <c r="L12" s="208"/>
      <c r="M12" s="208"/>
      <c r="N12" s="208"/>
    </row>
    <row r="13" spans="1:10" s="106" customFormat="1" ht="12.75">
      <c r="A13" s="217" t="s">
        <v>114</v>
      </c>
      <c r="B13" s="192">
        <v>0</v>
      </c>
      <c r="C13" s="192">
        <v>0</v>
      </c>
      <c r="D13" s="192">
        <v>0</v>
      </c>
      <c r="E13" s="192">
        <v>0</v>
      </c>
      <c r="F13" s="239">
        <v>9367298</v>
      </c>
      <c r="G13" s="192">
        <f t="shared" si="0"/>
        <v>9367298</v>
      </c>
      <c r="H13" s="192">
        <v>0</v>
      </c>
      <c r="I13" s="192">
        <f aca="true" t="shared" si="1" ref="I13:I21">SUM(G13:H13)</f>
        <v>9367298</v>
      </c>
      <c r="J13" s="208"/>
    </row>
    <row r="14" spans="1:10" s="106" customFormat="1" ht="12.75">
      <c r="A14" s="217" t="s">
        <v>140</v>
      </c>
      <c r="B14" s="192">
        <v>0</v>
      </c>
      <c r="C14" s="192">
        <v>0</v>
      </c>
      <c r="D14" s="240">
        <v>6104</v>
      </c>
      <c r="E14" s="192">
        <v>0</v>
      </c>
      <c r="F14" s="192">
        <v>265685</v>
      </c>
      <c r="G14" s="192">
        <f t="shared" si="0"/>
        <v>271789</v>
      </c>
      <c r="H14" s="192">
        <v>0</v>
      </c>
      <c r="I14" s="192">
        <f t="shared" si="1"/>
        <v>271789</v>
      </c>
      <c r="J14" s="208"/>
    </row>
    <row r="15" spans="1:10" s="106" customFormat="1" ht="12.75">
      <c r="A15" s="109" t="s">
        <v>115</v>
      </c>
      <c r="B15" s="192">
        <f>SUM(B13:B14)</f>
        <v>0</v>
      </c>
      <c r="C15" s="192">
        <f>SUM(C13:C14)</f>
        <v>0</v>
      </c>
      <c r="D15" s="192">
        <f>SUM(D13:D14)</f>
        <v>6104</v>
      </c>
      <c r="E15" s="192">
        <f>SUM(E13:E14)</f>
        <v>0</v>
      </c>
      <c r="F15" s="192">
        <f>SUM(F13:F14)</f>
        <v>9632983</v>
      </c>
      <c r="G15" s="192">
        <f t="shared" si="0"/>
        <v>9639087</v>
      </c>
      <c r="H15" s="192">
        <f>SUM(H13:H14)</f>
        <v>0</v>
      </c>
      <c r="I15" s="192">
        <f t="shared" si="1"/>
        <v>9639087</v>
      </c>
      <c r="J15" s="208"/>
    </row>
    <row r="16" spans="1:10" s="106" customFormat="1" ht="21" customHeight="1">
      <c r="A16" s="218" t="s">
        <v>131</v>
      </c>
      <c r="B16" s="192">
        <v>12136529</v>
      </c>
      <c r="C16" s="192">
        <v>-6464374</v>
      </c>
      <c r="D16" s="192">
        <v>-250</v>
      </c>
      <c r="E16" s="192">
        <v>1820479</v>
      </c>
      <c r="F16" s="192">
        <v>360009898</v>
      </c>
      <c r="G16" s="192">
        <f t="shared" si="0"/>
        <v>367502282</v>
      </c>
      <c r="H16" s="192">
        <v>0</v>
      </c>
      <c r="I16" s="192">
        <f>I12+I15</f>
        <v>367502282</v>
      </c>
      <c r="J16" s="208"/>
    </row>
    <row r="17" spans="1:10" s="105" customFormat="1" ht="18.75" customHeight="1">
      <c r="A17" s="108" t="s">
        <v>146</v>
      </c>
      <c r="B17" s="192">
        <v>12136529</v>
      </c>
      <c r="C17" s="192">
        <v>-6464374</v>
      </c>
      <c r="D17" s="240">
        <v>-15157</v>
      </c>
      <c r="E17" s="192">
        <v>1820479</v>
      </c>
      <c r="F17" s="240">
        <v>373429312</v>
      </c>
      <c r="G17" s="192">
        <f t="shared" si="0"/>
        <v>380906789</v>
      </c>
      <c r="H17" s="240">
        <v>33934146</v>
      </c>
      <c r="I17" s="192">
        <f t="shared" si="1"/>
        <v>414840935</v>
      </c>
      <c r="J17" s="208"/>
    </row>
    <row r="18" spans="1:10" s="105" customFormat="1" ht="25.5">
      <c r="A18" s="217" t="s">
        <v>192</v>
      </c>
      <c r="B18" s="192">
        <v>0</v>
      </c>
      <c r="C18" s="192">
        <v>0</v>
      </c>
      <c r="D18" s="192">
        <v>0</v>
      </c>
      <c r="E18" s="192">
        <v>0</v>
      </c>
      <c r="F18" s="240">
        <v>-372725</v>
      </c>
      <c r="G18" s="192">
        <f t="shared" si="0"/>
        <v>-372725</v>
      </c>
      <c r="H18" s="240">
        <v>-131766</v>
      </c>
      <c r="I18" s="192">
        <f t="shared" si="1"/>
        <v>-504491</v>
      </c>
      <c r="J18" s="208"/>
    </row>
    <row r="19" spans="1:10" s="105" customFormat="1" ht="12.75">
      <c r="A19" s="108" t="s">
        <v>187</v>
      </c>
      <c r="B19" s="192">
        <f>SUM(B17:B18)</f>
        <v>12136529</v>
      </c>
      <c r="C19" s="192">
        <f aca="true" t="shared" si="2" ref="C19:I19">SUM(C17:C18)</f>
        <v>-6464374</v>
      </c>
      <c r="D19" s="192">
        <f t="shared" si="2"/>
        <v>-15157</v>
      </c>
      <c r="E19" s="192">
        <f t="shared" si="2"/>
        <v>1820479</v>
      </c>
      <c r="F19" s="192">
        <f t="shared" si="2"/>
        <v>373056587</v>
      </c>
      <c r="G19" s="192">
        <f t="shared" si="0"/>
        <v>380534064</v>
      </c>
      <c r="H19" s="192">
        <f t="shared" si="2"/>
        <v>33802380</v>
      </c>
      <c r="I19" s="192">
        <f t="shared" si="2"/>
        <v>414336444</v>
      </c>
      <c r="J19" s="208"/>
    </row>
    <row r="20" spans="1:10" s="106" customFormat="1" ht="12.75">
      <c r="A20" s="217" t="s">
        <v>114</v>
      </c>
      <c r="B20" s="188">
        <v>0</v>
      </c>
      <c r="C20" s="188">
        <v>0</v>
      </c>
      <c r="D20" s="188">
        <v>0</v>
      </c>
      <c r="E20" s="188">
        <v>0</v>
      </c>
      <c r="F20" s="241">
        <v>9137313</v>
      </c>
      <c r="G20" s="188">
        <f t="shared" si="0"/>
        <v>9137313</v>
      </c>
      <c r="H20" s="242">
        <v>-81326</v>
      </c>
      <c r="I20" s="188">
        <f t="shared" si="1"/>
        <v>9055987</v>
      </c>
      <c r="J20" s="208"/>
    </row>
    <row r="21" spans="1:10" s="106" customFormat="1" ht="12.75">
      <c r="A21" s="217" t="s">
        <v>188</v>
      </c>
      <c r="B21" s="188">
        <v>0</v>
      </c>
      <c r="C21" s="188">
        <v>0</v>
      </c>
      <c r="D21" s="243">
        <v>7100</v>
      </c>
      <c r="E21" s="188">
        <v>0</v>
      </c>
      <c r="F21" s="244">
        <v>-567253</v>
      </c>
      <c r="G21" s="188">
        <f t="shared" si="0"/>
        <v>-560153</v>
      </c>
      <c r="H21" s="188">
        <v>0</v>
      </c>
      <c r="I21" s="188">
        <f t="shared" si="1"/>
        <v>-560153</v>
      </c>
      <c r="J21" s="208"/>
    </row>
    <row r="22" spans="1:10" s="106" customFormat="1" ht="12.75">
      <c r="A22" s="109" t="s">
        <v>115</v>
      </c>
      <c r="B22" s="188">
        <f>SUM(B20:B21)</f>
        <v>0</v>
      </c>
      <c r="C22" s="188">
        <f>SUM(C20:C21)</f>
        <v>0</v>
      </c>
      <c r="D22" s="188">
        <f>SUM(D20:D21)</f>
        <v>7100</v>
      </c>
      <c r="E22" s="188">
        <f>SUM(E20:E21)</f>
        <v>0</v>
      </c>
      <c r="F22" s="188">
        <f>SUM(F20:F21)</f>
        <v>8570060</v>
      </c>
      <c r="G22" s="188">
        <f t="shared" si="0"/>
        <v>8577160</v>
      </c>
      <c r="H22" s="188">
        <f>SUM(H20:H21)</f>
        <v>-81326</v>
      </c>
      <c r="I22" s="188">
        <f>SUM(G22:H22)</f>
        <v>8495834</v>
      </c>
      <c r="J22" s="208"/>
    </row>
    <row r="23" spans="1:10" s="106" customFormat="1" ht="12.75">
      <c r="A23" s="109" t="s">
        <v>189</v>
      </c>
      <c r="B23" s="188">
        <v>0</v>
      </c>
      <c r="C23" s="245">
        <v>-601240</v>
      </c>
      <c r="D23" s="188">
        <v>0</v>
      </c>
      <c r="E23" s="188">
        <v>0</v>
      </c>
      <c r="F23" s="188">
        <v>0</v>
      </c>
      <c r="G23" s="188">
        <f t="shared" si="0"/>
        <v>-601240</v>
      </c>
      <c r="H23" s="188">
        <v>0</v>
      </c>
      <c r="I23" s="188">
        <f>SUM(G23:H23)</f>
        <v>-601240</v>
      </c>
      <c r="J23" s="208"/>
    </row>
    <row r="24" spans="1:10" s="105" customFormat="1" ht="12.75">
      <c r="A24" s="108" t="s">
        <v>147</v>
      </c>
      <c r="B24" s="188">
        <f aca="true" t="shared" si="3" ref="B24:I24">B19+B22+B23</f>
        <v>12136529</v>
      </c>
      <c r="C24" s="188">
        <f t="shared" si="3"/>
        <v>-7065614</v>
      </c>
      <c r="D24" s="188">
        <f t="shared" si="3"/>
        <v>-8057</v>
      </c>
      <c r="E24" s="188">
        <f t="shared" si="3"/>
        <v>1820479</v>
      </c>
      <c r="F24" s="188">
        <f t="shared" si="3"/>
        <v>381626647</v>
      </c>
      <c r="G24" s="188">
        <f t="shared" si="0"/>
        <v>388509984</v>
      </c>
      <c r="H24" s="188">
        <f t="shared" si="3"/>
        <v>33721054</v>
      </c>
      <c r="I24" s="188">
        <f t="shared" si="3"/>
        <v>422231038</v>
      </c>
      <c r="J24" s="208"/>
    </row>
    <row r="25" spans="1:7" ht="12.75">
      <c r="A25" s="5"/>
      <c r="B25" s="6"/>
      <c r="C25" s="6"/>
      <c r="D25" s="6"/>
      <c r="E25" s="6"/>
      <c r="F25" s="6"/>
      <c r="G25" s="6"/>
    </row>
    <row r="26" spans="1:7" ht="12.75">
      <c r="A26" s="5"/>
      <c r="B26" s="6"/>
      <c r="C26" s="6"/>
      <c r="D26" s="6"/>
      <c r="E26" s="6"/>
      <c r="F26" s="6"/>
      <c r="G26" s="6"/>
    </row>
    <row r="27" spans="1:7" ht="12.75">
      <c r="A27" s="5"/>
      <c r="B27" s="6"/>
      <c r="C27" s="6"/>
      <c r="D27" s="6"/>
      <c r="E27" s="6"/>
      <c r="F27" s="6"/>
      <c r="G27" s="6"/>
    </row>
    <row r="28" spans="1:7" ht="12.75">
      <c r="A28" s="30" t="str">
        <f>'Ф3'!A68</f>
        <v>Chief financial officier</v>
      </c>
      <c r="B28" s="60"/>
      <c r="C28" s="48" t="str">
        <f>'Ф3'!C68</f>
        <v>Uzbekov A.A.</v>
      </c>
      <c r="D28" s="38"/>
      <c r="E28" s="10"/>
      <c r="F28" s="4"/>
      <c r="G28" s="10"/>
    </row>
    <row r="29" spans="1:7" ht="12.75">
      <c r="A29" s="57"/>
      <c r="B29" s="4"/>
      <c r="C29" s="145"/>
      <c r="D29" s="6"/>
      <c r="E29" s="6"/>
      <c r="F29" s="6"/>
      <c r="G29" s="6"/>
    </row>
    <row r="30" spans="1:7" ht="12.75">
      <c r="A30" s="58"/>
      <c r="B30" s="4"/>
      <c r="C30" s="145"/>
      <c r="D30" s="6"/>
      <c r="E30" s="6"/>
      <c r="F30" s="6"/>
      <c r="G30" s="6"/>
    </row>
    <row r="31" spans="1:7" ht="12.75">
      <c r="A31" s="30" t="str">
        <f>'Ф3'!A71</f>
        <v>Chief accountant</v>
      </c>
      <c r="B31" s="60"/>
      <c r="C31" s="21" t="s">
        <v>124</v>
      </c>
      <c r="D31" s="39"/>
      <c r="E31" s="6"/>
      <c r="F31" s="6"/>
      <c r="G31" s="6"/>
    </row>
    <row r="32" spans="1:7" ht="12.75">
      <c r="A32" s="59"/>
      <c r="B32" s="40"/>
      <c r="C32" s="6"/>
      <c r="D32" s="6"/>
      <c r="E32" s="6"/>
      <c r="F32" s="6"/>
      <c r="G32" s="6"/>
    </row>
    <row r="33" spans="1:7" ht="12.75">
      <c r="A33" s="1"/>
      <c r="B33" s="4"/>
      <c r="C33" s="6"/>
      <c r="D33" s="6"/>
      <c r="E33" s="6"/>
      <c r="F33" s="6"/>
      <c r="G33" s="6"/>
    </row>
    <row r="34" spans="1:7" ht="12.75">
      <c r="A34" s="1"/>
      <c r="B34" s="6"/>
      <c r="C34" s="6"/>
      <c r="D34" s="6"/>
      <c r="E34" s="6"/>
      <c r="F34" s="6"/>
      <c r="G34" s="6"/>
    </row>
    <row r="35" spans="1:7" ht="12.75">
      <c r="A35" s="1"/>
      <c r="B35" s="6"/>
      <c r="C35" s="6"/>
      <c r="D35" s="6"/>
      <c r="E35" s="6"/>
      <c r="F35" s="6"/>
      <c r="G35" s="6"/>
    </row>
    <row r="36" spans="1:7" ht="12.75">
      <c r="A36" s="5"/>
      <c r="B36" s="6"/>
      <c r="C36" s="6"/>
      <c r="D36" s="6"/>
      <c r="E36" s="6"/>
      <c r="F36" s="6"/>
      <c r="G36" s="6"/>
    </row>
    <row r="37" spans="1:7" ht="12.75">
      <c r="A37" s="5"/>
      <c r="B37" s="6"/>
      <c r="C37" s="6"/>
      <c r="D37" s="6"/>
      <c r="E37" s="6"/>
      <c r="F37" s="6"/>
      <c r="G37" s="6"/>
    </row>
    <row r="38" spans="1:7" ht="12.75">
      <c r="A38" s="5"/>
      <c r="B38" s="6"/>
      <c r="C38" s="6"/>
      <c r="D38" s="6"/>
      <c r="E38" s="6"/>
      <c r="F38" s="6"/>
      <c r="G38" s="6"/>
    </row>
    <row r="39" spans="1:7" ht="12.75">
      <c r="A39" s="5"/>
      <c r="B39" s="6"/>
      <c r="C39" s="6"/>
      <c r="D39" s="6"/>
      <c r="E39" s="6"/>
      <c r="F39" s="6"/>
      <c r="G39" s="6"/>
    </row>
    <row r="40" spans="1:7" ht="12.75">
      <c r="A40" s="5"/>
      <c r="B40" s="6"/>
      <c r="C40" s="6"/>
      <c r="D40" s="6"/>
      <c r="E40" s="6"/>
      <c r="F40" s="6"/>
      <c r="G40" s="6"/>
    </row>
    <row r="41" spans="1:7" ht="12.75">
      <c r="A41" s="5"/>
      <c r="B41" s="6"/>
      <c r="C41" s="6"/>
      <c r="D41" s="6"/>
      <c r="E41" s="6"/>
      <c r="F41" s="6"/>
      <c r="G41" s="6"/>
    </row>
    <row r="42" spans="1:7" ht="12.75">
      <c r="A42" s="5"/>
      <c r="B42" s="6"/>
      <c r="C42" s="6"/>
      <c r="D42" s="6"/>
      <c r="E42" s="6"/>
      <c r="F42" s="6"/>
      <c r="G42" s="6"/>
    </row>
    <row r="43" spans="1:7" ht="12.75">
      <c r="A43" s="5"/>
      <c r="B43" s="6"/>
      <c r="C43" s="6"/>
      <c r="D43" s="6"/>
      <c r="E43" s="6"/>
      <c r="F43" s="6"/>
      <c r="G43" s="6"/>
    </row>
    <row r="44" spans="1:7" ht="12.75">
      <c r="A44" s="5"/>
      <c r="B44" s="6"/>
      <c r="C44" s="6"/>
      <c r="D44" s="6"/>
      <c r="E44" s="6"/>
      <c r="F44" s="6"/>
      <c r="G44" s="6"/>
    </row>
    <row r="45" spans="1:7" ht="12.75">
      <c r="A45" s="5"/>
      <c r="B45" s="6"/>
      <c r="C45" s="6"/>
      <c r="D45" s="6"/>
      <c r="E45" s="6"/>
      <c r="F45" s="6"/>
      <c r="G45" s="6"/>
    </row>
    <row r="46" spans="1:7" ht="12.75">
      <c r="A46" s="5"/>
      <c r="B46" s="6"/>
      <c r="C46" s="6"/>
      <c r="D46" s="6"/>
      <c r="E46" s="6"/>
      <c r="F46" s="6"/>
      <c r="G46" s="6"/>
    </row>
    <row r="47" spans="1:7" ht="12.75">
      <c r="A47" s="5"/>
      <c r="B47" s="6"/>
      <c r="C47" s="6"/>
      <c r="D47" s="6"/>
      <c r="E47" s="6"/>
      <c r="F47" s="6"/>
      <c r="G47" s="6"/>
    </row>
    <row r="48" spans="1:7" ht="12.75">
      <c r="A48" s="5"/>
      <c r="B48" s="6"/>
      <c r="C48" s="6"/>
      <c r="D48" s="6"/>
      <c r="E48" s="6"/>
      <c r="F48" s="6"/>
      <c r="G48" s="6"/>
    </row>
    <row r="49" spans="1:7" ht="12.75">
      <c r="A49" s="5"/>
      <c r="B49" s="6"/>
      <c r="C49" s="6"/>
      <c r="D49" s="6"/>
      <c r="E49" s="6"/>
      <c r="F49" s="6"/>
      <c r="G49" s="6"/>
    </row>
    <row r="50" spans="1:7" ht="12.75">
      <c r="A50" s="5"/>
      <c r="B50" s="6"/>
      <c r="C50" s="6"/>
      <c r="D50" s="6"/>
      <c r="E50" s="6"/>
      <c r="F50" s="6"/>
      <c r="G50" s="6"/>
    </row>
    <row r="51" spans="1:7" ht="12.75">
      <c r="A51" s="5"/>
      <c r="B51" s="6"/>
      <c r="C51" s="6"/>
      <c r="D51" s="6"/>
      <c r="E51" s="6"/>
      <c r="F51" s="6"/>
      <c r="G51" s="6"/>
    </row>
    <row r="52" spans="1:7" ht="12.75">
      <c r="A52" s="5"/>
      <c r="B52" s="6"/>
      <c r="C52" s="6"/>
      <c r="D52" s="6"/>
      <c r="E52" s="6"/>
      <c r="F52" s="6"/>
      <c r="G52" s="6"/>
    </row>
    <row r="53" spans="1:7" ht="12.75">
      <c r="A53" s="5"/>
      <c r="B53" s="6"/>
      <c r="C53" s="6"/>
      <c r="D53" s="6"/>
      <c r="E53" s="6"/>
      <c r="F53" s="6"/>
      <c r="G53" s="6"/>
    </row>
    <row r="54" spans="1:7" ht="12.75">
      <c r="A54" s="5"/>
      <c r="B54" s="6"/>
      <c r="C54" s="6"/>
      <c r="D54" s="6"/>
      <c r="E54" s="6"/>
      <c r="F54" s="6"/>
      <c r="G54" s="6"/>
    </row>
    <row r="55" spans="1:7" ht="12.75">
      <c r="A55" s="5"/>
      <c r="B55" s="6"/>
      <c r="C55" s="6"/>
      <c r="D55" s="6"/>
      <c r="E55" s="6"/>
      <c r="F55" s="6"/>
      <c r="G55" s="6"/>
    </row>
    <row r="56" spans="1:7" ht="12.75">
      <c r="A56" s="5"/>
      <c r="B56" s="6"/>
      <c r="C56" s="6"/>
      <c r="D56" s="6"/>
      <c r="E56" s="6"/>
      <c r="F56" s="6"/>
      <c r="G56" s="6"/>
    </row>
    <row r="57" spans="1:7" ht="12.75">
      <c r="A57" s="5"/>
      <c r="B57" s="6"/>
      <c r="C57" s="6"/>
      <c r="D57" s="6"/>
      <c r="E57" s="6"/>
      <c r="F57" s="6"/>
      <c r="G57" s="6"/>
    </row>
    <row r="58" spans="1:7" ht="12.75">
      <c r="A58" s="5"/>
      <c r="B58" s="6"/>
      <c r="C58" s="6"/>
      <c r="D58" s="6"/>
      <c r="E58" s="6"/>
      <c r="F58" s="6"/>
      <c r="G58" s="6"/>
    </row>
    <row r="59" spans="1:7" ht="12.75">
      <c r="A59" s="5"/>
      <c r="B59" s="6"/>
      <c r="C59" s="6"/>
      <c r="D59" s="6"/>
      <c r="E59" s="6"/>
      <c r="F59" s="6"/>
      <c r="G59" s="6"/>
    </row>
    <row r="60" spans="1:7" ht="12.75">
      <c r="A60" s="5"/>
      <c r="B60" s="6"/>
      <c r="C60" s="6"/>
      <c r="D60" s="6"/>
      <c r="E60" s="6"/>
      <c r="F60" s="6"/>
      <c r="G60" s="6"/>
    </row>
    <row r="61" spans="1:7" ht="12.75">
      <c r="A61" s="5"/>
      <c r="B61" s="6"/>
      <c r="C61" s="6"/>
      <c r="D61" s="6"/>
      <c r="E61" s="6"/>
      <c r="F61" s="6"/>
      <c r="G61" s="6"/>
    </row>
    <row r="62" spans="1:7" ht="12.75">
      <c r="A62" s="5"/>
      <c r="B62" s="6"/>
      <c r="C62" s="6"/>
      <c r="D62" s="6"/>
      <c r="E62" s="6"/>
      <c r="F62" s="6"/>
      <c r="G62" s="6"/>
    </row>
    <row r="63" spans="1:7" ht="12.75">
      <c r="A63" s="5"/>
      <c r="B63" s="6"/>
      <c r="C63" s="6"/>
      <c r="D63" s="6"/>
      <c r="E63" s="6"/>
      <c r="F63" s="6"/>
      <c r="G63" s="6"/>
    </row>
    <row r="64" spans="1:7" ht="12.75">
      <c r="A64" s="5"/>
      <c r="B64" s="6"/>
      <c r="C64" s="6"/>
      <c r="D64" s="6"/>
      <c r="E64" s="6"/>
      <c r="F64" s="6"/>
      <c r="G64" s="6"/>
    </row>
    <row r="65" spans="1:7" ht="12.75">
      <c r="A65" s="5"/>
      <c r="B65" s="6"/>
      <c r="C65" s="6"/>
      <c r="D65" s="6"/>
      <c r="E65" s="6"/>
      <c r="F65" s="6"/>
      <c r="G65" s="6"/>
    </row>
    <row r="66" spans="1:7" ht="12.75">
      <c r="A66" s="5"/>
      <c r="B66" s="6"/>
      <c r="C66" s="6"/>
      <c r="D66" s="6"/>
      <c r="E66" s="6"/>
      <c r="F66" s="6"/>
      <c r="G66" s="6"/>
    </row>
    <row r="67" spans="1:7" ht="12.75">
      <c r="A67" s="5"/>
      <c r="B67" s="6"/>
      <c r="C67" s="6"/>
      <c r="D67" s="6"/>
      <c r="E67" s="6"/>
      <c r="F67" s="6"/>
      <c r="G67" s="6"/>
    </row>
    <row r="68" spans="1:7" ht="12.75">
      <c r="A68" s="5"/>
      <c r="B68" s="6"/>
      <c r="C68" s="6"/>
      <c r="D68" s="6"/>
      <c r="E68" s="6"/>
      <c r="F68" s="6"/>
      <c r="G68" s="6"/>
    </row>
    <row r="69" spans="1:7" ht="12.75">
      <c r="A69" s="5"/>
      <c r="B69" s="6"/>
      <c r="C69" s="6"/>
      <c r="D69" s="6"/>
      <c r="E69" s="6"/>
      <c r="F69" s="6"/>
      <c r="G69" s="6"/>
    </row>
    <row r="70" spans="1:7" ht="12.75">
      <c r="A70" s="5"/>
      <c r="B70" s="6"/>
      <c r="C70" s="6"/>
      <c r="D70" s="6"/>
      <c r="E70" s="6"/>
      <c r="F70" s="6"/>
      <c r="G70" s="6"/>
    </row>
    <row r="71" spans="1:7" ht="12.75">
      <c r="A71" s="5"/>
      <c r="B71" s="6"/>
      <c r="C71" s="6"/>
      <c r="D71" s="6"/>
      <c r="E71" s="6"/>
      <c r="F71" s="6"/>
      <c r="G71" s="6"/>
    </row>
    <row r="72" spans="1:7" ht="12.75">
      <c r="A72" s="5"/>
      <c r="B72" s="6"/>
      <c r="C72" s="6"/>
      <c r="D72" s="6"/>
      <c r="E72" s="6"/>
      <c r="F72" s="6"/>
      <c r="G72" s="6"/>
    </row>
    <row r="73" spans="1:7" ht="12.75">
      <c r="A73" s="5"/>
      <c r="B73" s="6"/>
      <c r="C73" s="6"/>
      <c r="D73" s="6"/>
      <c r="E73" s="6"/>
      <c r="F73" s="6"/>
      <c r="G73" s="6"/>
    </row>
    <row r="74" spans="1:7" ht="12.75">
      <c r="A74" s="5"/>
      <c r="B74" s="6"/>
      <c r="C74" s="6"/>
      <c r="D74" s="6"/>
      <c r="E74" s="6"/>
      <c r="F74" s="6"/>
      <c r="G74" s="6"/>
    </row>
    <row r="75" spans="1:7" ht="12.75">
      <c r="A75" s="5"/>
      <c r="B75" s="6"/>
      <c r="C75" s="6"/>
      <c r="D75" s="6"/>
      <c r="E75" s="6"/>
      <c r="F75" s="6"/>
      <c r="G75" s="6"/>
    </row>
    <row r="76" spans="1:7" ht="12.75">
      <c r="A76" s="5"/>
      <c r="B76" s="6"/>
      <c r="C76" s="6"/>
      <c r="D76" s="6"/>
      <c r="E76" s="6"/>
      <c r="F76" s="6"/>
      <c r="G76" s="6"/>
    </row>
    <row r="77" spans="1:7" ht="12.75">
      <c r="A77" s="5"/>
      <c r="B77" s="6"/>
      <c r="C77" s="6"/>
      <c r="D77" s="6"/>
      <c r="E77" s="6"/>
      <c r="F77" s="6"/>
      <c r="G77" s="6"/>
    </row>
    <row r="78" spans="1:7" ht="12.75">
      <c r="A78" s="5"/>
      <c r="B78" s="6"/>
      <c r="C78" s="6"/>
      <c r="D78" s="6"/>
      <c r="E78" s="6"/>
      <c r="F78" s="6"/>
      <c r="G78" s="6"/>
    </row>
    <row r="79" spans="1:7" ht="12.75">
      <c r="A79" s="5"/>
      <c r="B79" s="6"/>
      <c r="C79" s="6"/>
      <c r="D79" s="6"/>
      <c r="E79" s="6"/>
      <c r="F79" s="6"/>
      <c r="G79" s="6"/>
    </row>
    <row r="80" spans="1:7" ht="12.75">
      <c r="A80" s="5"/>
      <c r="B80" s="6"/>
      <c r="C80" s="6"/>
      <c r="D80" s="6"/>
      <c r="E80" s="6"/>
      <c r="F80" s="6"/>
      <c r="G80" s="6"/>
    </row>
    <row r="81" spans="1:7" ht="12.75">
      <c r="A81" s="5"/>
      <c r="B81" s="6"/>
      <c r="C81" s="6"/>
      <c r="D81" s="6"/>
      <c r="E81" s="6"/>
      <c r="F81" s="6"/>
      <c r="G81" s="6"/>
    </row>
    <row r="82" spans="1:7" ht="12.75">
      <c r="A82" s="5"/>
      <c r="B82" s="6"/>
      <c r="C82" s="6"/>
      <c r="D82" s="6"/>
      <c r="E82" s="6"/>
      <c r="F82" s="6"/>
      <c r="G82" s="6"/>
    </row>
    <row r="83" spans="1:7" ht="12.75">
      <c r="A83" s="5"/>
      <c r="B83" s="6"/>
      <c r="C83" s="6"/>
      <c r="D83" s="6"/>
      <c r="E83" s="6"/>
      <c r="F83" s="6"/>
      <c r="G83" s="6"/>
    </row>
    <row r="84" spans="1:7" ht="12.75">
      <c r="A84" s="5"/>
      <c r="B84" s="6"/>
      <c r="C84" s="6"/>
      <c r="D84" s="6"/>
      <c r="E84" s="6"/>
      <c r="F84" s="6"/>
      <c r="G84" s="6"/>
    </row>
    <row r="85" spans="1:7" ht="12.75">
      <c r="A85" s="5"/>
      <c r="B85" s="6"/>
      <c r="C85" s="6"/>
      <c r="D85" s="6"/>
      <c r="E85" s="6"/>
      <c r="F85" s="6"/>
      <c r="G85" s="6"/>
    </row>
    <row r="86" spans="1:7" ht="12.75">
      <c r="A86" s="5"/>
      <c r="B86" s="6"/>
      <c r="C86" s="6"/>
      <c r="D86" s="6"/>
      <c r="E86" s="6"/>
      <c r="F86" s="6"/>
      <c r="G86" s="6"/>
    </row>
    <row r="87" spans="1:7" ht="12.75">
      <c r="A87" s="5"/>
      <c r="B87" s="6"/>
      <c r="C87" s="6"/>
      <c r="D87" s="6"/>
      <c r="E87" s="6"/>
      <c r="F87" s="6"/>
      <c r="G87" s="6"/>
    </row>
    <row r="88" spans="1:7" ht="12.75">
      <c r="A88" s="5"/>
      <c r="B88" s="6"/>
      <c r="C88" s="6"/>
      <c r="D88" s="6"/>
      <c r="E88" s="6"/>
      <c r="F88" s="6"/>
      <c r="G88" s="6"/>
    </row>
    <row r="89" spans="1:7" ht="12.75">
      <c r="A89" s="5"/>
      <c r="B89" s="6"/>
      <c r="C89" s="6"/>
      <c r="D89" s="6"/>
      <c r="E89" s="6"/>
      <c r="F89" s="6"/>
      <c r="G89" s="6"/>
    </row>
    <row r="90" spans="1:7" ht="12.75">
      <c r="A90" s="5"/>
      <c r="B90" s="6"/>
      <c r="C90" s="6"/>
      <c r="D90" s="6"/>
      <c r="E90" s="6"/>
      <c r="F90" s="6"/>
      <c r="G90" s="6"/>
    </row>
    <row r="91" spans="1:7" ht="12.75">
      <c r="A91" s="5"/>
      <c r="B91" s="6"/>
      <c r="C91" s="6"/>
      <c r="D91" s="6"/>
      <c r="E91" s="6"/>
      <c r="F91" s="6"/>
      <c r="G91" s="6"/>
    </row>
    <row r="92" spans="1:7" ht="12.75">
      <c r="A92" s="5"/>
      <c r="B92" s="6"/>
      <c r="C92" s="6"/>
      <c r="D92" s="6"/>
      <c r="E92" s="6"/>
      <c r="F92" s="6"/>
      <c r="G92" s="6"/>
    </row>
    <row r="93" spans="1:7" ht="12.75">
      <c r="A93" s="5"/>
      <c r="B93" s="6"/>
      <c r="C93" s="6"/>
      <c r="D93" s="6"/>
      <c r="E93" s="6"/>
      <c r="F93" s="6"/>
      <c r="G93" s="6"/>
    </row>
    <row r="94" spans="1:7" ht="12.75">
      <c r="A94" s="5"/>
      <c r="B94" s="6"/>
      <c r="C94" s="6"/>
      <c r="D94" s="6"/>
      <c r="E94" s="6"/>
      <c r="F94" s="6"/>
      <c r="G94" s="6"/>
    </row>
    <row r="95" spans="1:7" ht="12.75">
      <c r="A95" s="5"/>
      <c r="B95" s="6"/>
      <c r="C95" s="6"/>
      <c r="D95" s="6"/>
      <c r="E95" s="6"/>
      <c r="F95" s="6"/>
      <c r="G95" s="6"/>
    </row>
    <row r="96" spans="1:7" ht="12.75">
      <c r="A96" s="5"/>
      <c r="B96" s="6"/>
      <c r="C96" s="6"/>
      <c r="D96" s="6"/>
      <c r="E96" s="6"/>
      <c r="F96" s="6"/>
      <c r="G96" s="6"/>
    </row>
    <row r="97" spans="1:7" ht="12.75">
      <c r="A97" s="5"/>
      <c r="B97" s="6"/>
      <c r="C97" s="6"/>
      <c r="D97" s="6"/>
      <c r="E97" s="6"/>
      <c r="F97" s="6"/>
      <c r="G97" s="6"/>
    </row>
    <row r="98" spans="1:7" ht="12.75">
      <c r="A98" s="5"/>
      <c r="B98" s="6"/>
      <c r="C98" s="6"/>
      <c r="D98" s="6"/>
      <c r="E98" s="6"/>
      <c r="F98" s="6"/>
      <c r="G98" s="6"/>
    </row>
    <row r="99" spans="1:7" ht="12.75">
      <c r="A99" s="5"/>
      <c r="B99" s="6"/>
      <c r="C99" s="6"/>
      <c r="D99" s="6"/>
      <c r="E99" s="6"/>
      <c r="F99" s="6"/>
      <c r="G99" s="6"/>
    </row>
    <row r="100" spans="1:7" ht="12.75">
      <c r="A100" s="5"/>
      <c r="B100" s="6"/>
      <c r="C100" s="6"/>
      <c r="D100" s="6"/>
      <c r="E100" s="6"/>
      <c r="F100" s="6"/>
      <c r="G100" s="6"/>
    </row>
    <row r="101" spans="1:7" ht="12.75">
      <c r="A101" s="5"/>
      <c r="B101" s="6"/>
      <c r="C101" s="6"/>
      <c r="D101" s="6"/>
      <c r="E101" s="6"/>
      <c r="F101" s="6"/>
      <c r="G101" s="6"/>
    </row>
    <row r="102" spans="1:7" ht="12.75">
      <c r="A102" s="5"/>
      <c r="B102" s="6"/>
      <c r="C102" s="6"/>
      <c r="D102" s="6"/>
      <c r="E102" s="6"/>
      <c r="F102" s="6"/>
      <c r="G102" s="6"/>
    </row>
    <row r="103" spans="1:7" ht="12.75">
      <c r="A103" s="5"/>
      <c r="B103" s="6"/>
      <c r="C103" s="6"/>
      <c r="D103" s="6"/>
      <c r="E103" s="6"/>
      <c r="F103" s="6"/>
      <c r="G103" s="6"/>
    </row>
    <row r="104" spans="1:7" ht="12.75">
      <c r="A104" s="5"/>
      <c r="B104" s="6"/>
      <c r="C104" s="6"/>
      <c r="D104" s="6"/>
      <c r="E104" s="6"/>
      <c r="F104" s="6"/>
      <c r="G104" s="6"/>
    </row>
    <row r="105" spans="1:7" ht="12.75">
      <c r="A105" s="5"/>
      <c r="B105" s="6"/>
      <c r="C105" s="6"/>
      <c r="D105" s="6"/>
      <c r="E105" s="6"/>
      <c r="F105" s="6"/>
      <c r="G105" s="6"/>
    </row>
    <row r="106" spans="1:7" ht="12.75">
      <c r="A106" s="5"/>
      <c r="B106" s="6"/>
      <c r="C106" s="6"/>
      <c r="D106" s="6"/>
      <c r="E106" s="6"/>
      <c r="F106" s="6"/>
      <c r="G106" s="6"/>
    </row>
    <row r="107" spans="1:7" ht="12.75">
      <c r="A107" s="5"/>
      <c r="B107" s="6"/>
      <c r="C107" s="6"/>
      <c r="D107" s="6"/>
      <c r="E107" s="6"/>
      <c r="F107" s="6"/>
      <c r="G107" s="6"/>
    </row>
    <row r="108" spans="1:7" ht="12.75">
      <c r="A108" s="5"/>
      <c r="B108" s="6"/>
      <c r="C108" s="6"/>
      <c r="D108" s="6"/>
      <c r="E108" s="6"/>
      <c r="F108" s="6"/>
      <c r="G108" s="6"/>
    </row>
    <row r="109" spans="1:7" ht="12.75">
      <c r="A109" s="5"/>
      <c r="B109" s="6"/>
      <c r="C109" s="6"/>
      <c r="D109" s="6"/>
      <c r="E109" s="6"/>
      <c r="F109" s="6"/>
      <c r="G109" s="6"/>
    </row>
    <row r="110" spans="1:7" ht="12.75">
      <c r="A110" s="5"/>
      <c r="B110" s="6"/>
      <c r="C110" s="6"/>
      <c r="D110" s="6"/>
      <c r="E110" s="6"/>
      <c r="F110" s="6"/>
      <c r="G110" s="6"/>
    </row>
    <row r="111" spans="1:7" ht="12.75">
      <c r="A111" s="5"/>
      <c r="B111" s="6"/>
      <c r="C111" s="6"/>
      <c r="D111" s="6"/>
      <c r="E111" s="6"/>
      <c r="F111" s="6"/>
      <c r="G111" s="6"/>
    </row>
    <row r="112" spans="1:7" ht="12.75">
      <c r="A112" s="5"/>
      <c r="B112" s="6"/>
      <c r="C112" s="6"/>
      <c r="D112" s="6"/>
      <c r="E112" s="6"/>
      <c r="F112" s="6"/>
      <c r="G112" s="6"/>
    </row>
    <row r="113" spans="1:7" ht="12.75">
      <c r="A113" s="5"/>
      <c r="B113" s="6"/>
      <c r="C113" s="6"/>
      <c r="D113" s="6"/>
      <c r="E113" s="6"/>
      <c r="F113" s="6"/>
      <c r="G113" s="6"/>
    </row>
    <row r="114" spans="1:7" ht="12.75">
      <c r="A114" s="5"/>
      <c r="B114" s="6"/>
      <c r="C114" s="6"/>
      <c r="D114" s="6"/>
      <c r="E114" s="6"/>
      <c r="F114" s="6"/>
      <c r="G114" s="6"/>
    </row>
    <row r="115" spans="1:7" ht="12.75">
      <c r="A115" s="5"/>
      <c r="B115" s="6"/>
      <c r="C115" s="6"/>
      <c r="D115" s="6"/>
      <c r="E115" s="6"/>
      <c r="F115" s="6"/>
      <c r="G115" s="6"/>
    </row>
    <row r="116" spans="1:7" ht="12.75">
      <c r="A116" s="5"/>
      <c r="B116" s="6"/>
      <c r="C116" s="6"/>
      <c r="D116" s="6"/>
      <c r="E116" s="6"/>
      <c r="F116" s="6"/>
      <c r="G116" s="6"/>
    </row>
    <row r="117" spans="1:7" ht="12.75">
      <c r="A117" s="5"/>
      <c r="B117" s="6"/>
      <c r="C117" s="6"/>
      <c r="D117" s="6"/>
      <c r="E117" s="6"/>
      <c r="F117" s="6"/>
      <c r="G117" s="6"/>
    </row>
    <row r="118" spans="1:7" ht="12.75">
      <c r="A118" s="5"/>
      <c r="B118" s="6"/>
      <c r="C118" s="6"/>
      <c r="D118" s="6"/>
      <c r="E118" s="6"/>
      <c r="F118" s="6"/>
      <c r="G118" s="6"/>
    </row>
    <row r="119" spans="1:7" ht="12.75">
      <c r="A119" s="5"/>
      <c r="B119" s="6"/>
      <c r="C119" s="6"/>
      <c r="D119" s="6"/>
      <c r="E119" s="6"/>
      <c r="F119" s="6"/>
      <c r="G119" s="6"/>
    </row>
    <row r="120" spans="1:7" ht="12.75">
      <c r="A120" s="5"/>
      <c r="B120" s="6"/>
      <c r="C120" s="6"/>
      <c r="D120" s="6"/>
      <c r="E120" s="6"/>
      <c r="F120" s="6"/>
      <c r="G120" s="6"/>
    </row>
    <row r="121" spans="1:7" ht="12.75">
      <c r="A121" s="5"/>
      <c r="B121" s="6"/>
      <c r="C121" s="6"/>
      <c r="D121" s="6"/>
      <c r="E121" s="6"/>
      <c r="F121" s="6"/>
      <c r="G121" s="6"/>
    </row>
    <row r="122" spans="1:7" ht="12.75">
      <c r="A122" s="5"/>
      <c r="B122" s="6"/>
      <c r="C122" s="6"/>
      <c r="D122" s="6"/>
      <c r="E122" s="6"/>
      <c r="F122" s="6"/>
      <c r="G122" s="6"/>
    </row>
    <row r="123" spans="1:7" ht="12.75">
      <c r="A123" s="5"/>
      <c r="B123" s="6"/>
      <c r="C123" s="6"/>
      <c r="D123" s="6"/>
      <c r="E123" s="6"/>
      <c r="F123" s="6"/>
      <c r="G123" s="6"/>
    </row>
    <row r="124" spans="1:7" ht="12.75">
      <c r="A124" s="5"/>
      <c r="B124" s="6"/>
      <c r="C124" s="6"/>
      <c r="D124" s="6"/>
      <c r="E124" s="6"/>
      <c r="F124" s="6"/>
      <c r="G124" s="6"/>
    </row>
    <row r="125" spans="1:7" ht="12.75">
      <c r="A125" s="5"/>
      <c r="B125" s="6"/>
      <c r="C125" s="6"/>
      <c r="D125" s="6"/>
      <c r="E125" s="6"/>
      <c r="F125" s="6"/>
      <c r="G125" s="6"/>
    </row>
    <row r="126" spans="1:7" ht="12.75">
      <c r="A126" s="5"/>
      <c r="B126" s="6"/>
      <c r="C126" s="6"/>
      <c r="D126" s="6"/>
      <c r="E126" s="6"/>
      <c r="F126" s="6"/>
      <c r="G126" s="6"/>
    </row>
    <row r="127" spans="1:7" ht="12.75">
      <c r="A127" s="5"/>
      <c r="B127" s="6"/>
      <c r="C127" s="6"/>
      <c r="D127" s="6"/>
      <c r="E127" s="6"/>
      <c r="F127" s="6"/>
      <c r="G127" s="6"/>
    </row>
    <row r="128" spans="1:7" ht="12.75">
      <c r="A128" s="5"/>
      <c r="B128" s="6"/>
      <c r="C128" s="6"/>
      <c r="D128" s="6"/>
      <c r="E128" s="6"/>
      <c r="F128" s="6"/>
      <c r="G128" s="6"/>
    </row>
    <row r="129" spans="1:7" ht="12.75">
      <c r="A129" s="5"/>
      <c r="B129" s="6"/>
      <c r="C129" s="6"/>
      <c r="D129" s="6"/>
      <c r="E129" s="6"/>
      <c r="F129" s="6"/>
      <c r="G129" s="6"/>
    </row>
    <row r="130" spans="1:7" ht="12.75">
      <c r="A130" s="5"/>
      <c r="B130" s="6"/>
      <c r="C130" s="6"/>
      <c r="D130" s="6"/>
      <c r="E130" s="6"/>
      <c r="F130" s="6"/>
      <c r="G130" s="6"/>
    </row>
    <row r="131" spans="1:7" ht="12.75">
      <c r="A131" s="5"/>
      <c r="B131" s="6"/>
      <c r="C131" s="6"/>
      <c r="D131" s="6"/>
      <c r="E131" s="6"/>
      <c r="F131" s="6"/>
      <c r="G131" s="6"/>
    </row>
    <row r="132" spans="1:7" ht="12.75">
      <c r="A132" s="5"/>
      <c r="B132" s="6"/>
      <c r="C132" s="6"/>
      <c r="D132" s="6"/>
      <c r="E132" s="6"/>
      <c r="F132" s="6"/>
      <c r="G132" s="6"/>
    </row>
    <row r="133" spans="1:7" ht="12.75">
      <c r="A133" s="5"/>
      <c r="B133" s="6"/>
      <c r="C133" s="6"/>
      <c r="D133" s="6"/>
      <c r="E133" s="6"/>
      <c r="F133" s="6"/>
      <c r="G133" s="6"/>
    </row>
    <row r="134" spans="1:7" ht="12.75">
      <c r="A134" s="5"/>
      <c r="B134" s="6"/>
      <c r="C134" s="6"/>
      <c r="D134" s="6"/>
      <c r="E134" s="6"/>
      <c r="F134" s="6"/>
      <c r="G134" s="6"/>
    </row>
    <row r="135" spans="1:7" ht="12.75">
      <c r="A135" s="5"/>
      <c r="B135" s="6"/>
      <c r="C135" s="6"/>
      <c r="D135" s="6"/>
      <c r="E135" s="6"/>
      <c r="F135" s="6"/>
      <c r="G135" s="6"/>
    </row>
    <row r="136" spans="1:7" ht="12.75">
      <c r="A136" s="5"/>
      <c r="B136" s="6"/>
      <c r="C136" s="6"/>
      <c r="D136" s="6"/>
      <c r="E136" s="6"/>
      <c r="F136" s="6"/>
      <c r="G136" s="6"/>
    </row>
    <row r="137" spans="1:7" ht="12.75">
      <c r="A137" s="5"/>
      <c r="B137" s="6"/>
      <c r="C137" s="6"/>
      <c r="D137" s="6"/>
      <c r="E137" s="6"/>
      <c r="F137" s="6"/>
      <c r="G137" s="6"/>
    </row>
    <row r="138" spans="1:7" ht="12.75">
      <c r="A138" s="5"/>
      <c r="B138" s="6"/>
      <c r="C138" s="6"/>
      <c r="D138" s="6"/>
      <c r="E138" s="6"/>
      <c r="F138" s="6"/>
      <c r="G138" s="6"/>
    </row>
    <row r="139" spans="1:7" ht="12.75">
      <c r="A139" s="5"/>
      <c r="B139" s="6"/>
      <c r="C139" s="6"/>
      <c r="D139" s="6"/>
      <c r="E139" s="6"/>
      <c r="F139" s="6"/>
      <c r="G139" s="6"/>
    </row>
    <row r="140" spans="1:7" ht="12.75">
      <c r="A140" s="5"/>
      <c r="B140" s="6"/>
      <c r="C140" s="6"/>
      <c r="D140" s="6"/>
      <c r="E140" s="6"/>
      <c r="F140" s="6"/>
      <c r="G140" s="6"/>
    </row>
    <row r="141" spans="1:7" ht="12.75">
      <c r="A141" s="5"/>
      <c r="B141" s="6"/>
      <c r="C141" s="6"/>
      <c r="D141" s="6"/>
      <c r="E141" s="6"/>
      <c r="F141" s="6"/>
      <c r="G141" s="6"/>
    </row>
  </sheetData>
  <sheetProtection/>
  <mergeCells count="4">
    <mergeCell ref="H9:H11"/>
    <mergeCell ref="I9:I11"/>
    <mergeCell ref="A9:A11"/>
    <mergeCell ref="B9:G10"/>
  </mergeCells>
  <printOptions/>
  <pageMargins left="0.8267716535433072" right="0" top="0.5905511811023623" bottom="0.6299212598425197" header="0.5118110236220472" footer="0.5905511811023623"/>
  <pageSetup fitToHeight="2" fitToWidth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Abilkalamova.M</cp:lastModifiedBy>
  <cp:lastPrinted>2018-05-30T06:26:32Z</cp:lastPrinted>
  <dcterms:created xsi:type="dcterms:W3CDTF">2015-05-27T03:16:19Z</dcterms:created>
  <dcterms:modified xsi:type="dcterms:W3CDTF">2019-06-10T10:30:32Z</dcterms:modified>
  <cp:category/>
  <cp:version/>
  <cp:contentType/>
  <cp:contentStatus/>
</cp:coreProperties>
</file>