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OLE_LINK2" localSheetId="1">'Ф2'!#REF!</definedName>
    <definedName name="OLE_LINK3" localSheetId="1">'Ф2'!#REF!</definedName>
    <definedName name="OLE_LINK4" localSheetId="1">'Ф2'!#REF!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'Ф3'!$C$10:$D$63</definedName>
    <definedName name="WorkArea" localSheetId="3">'Ф4'!$B$12:$G$18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'Ф2'!$A$1:$F$64</definedName>
    <definedName name="Z_EE6732EE_644E_43C7_942D_7451E7E830D4_.wvu.PrintArea" localSheetId="3" hidden="1">'Ф4'!$A$1:$I$36</definedName>
    <definedName name="Z_EE6732EE_644E_43C7_942D_7451E7E830D4_.wvu.Rows" localSheetId="0" hidden="1">'Ф1'!#REF!,'Ф1'!#REF!</definedName>
  </definedNames>
  <calcPr fullCalcOnLoad="1"/>
</workbook>
</file>

<file path=xl/sharedStrings.xml><?xml version="1.0" encoding="utf-8"?>
<sst xmlns="http://schemas.openxmlformats.org/spreadsheetml/2006/main" count="249" uniqueCount="202">
  <si>
    <t>11</t>
  </si>
  <si>
    <t>14</t>
  </si>
  <si>
    <t>15</t>
  </si>
  <si>
    <t>16</t>
  </si>
  <si>
    <t>12</t>
  </si>
  <si>
    <t>13</t>
  </si>
  <si>
    <t>Kazakhtelecom JSC</t>
  </si>
  <si>
    <t xml:space="preserve">Unaudited interim condensed </t>
  </si>
  <si>
    <t>consolidated financial statements</t>
  </si>
  <si>
    <t xml:space="preserve">INTERIM CONDENSED CONSOLIDATED STATEMENT OF COMPREHENSIVE INCOME </t>
  </si>
  <si>
    <t>In thousands of tenge</t>
  </si>
  <si>
    <t>Notes</t>
  </si>
  <si>
    <t>Revenue</t>
  </si>
  <si>
    <t>Compensation for universal services provision in rural areas</t>
  </si>
  <si>
    <t>Cost of 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</si>
  <si>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</si>
  <si>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</si>
  <si>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</si>
  <si>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</si>
  <si>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</si>
  <si>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</si>
  <si>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Foreign exchange loss, net</t>
  </si>
  <si>
    <t>Loss from disposal of property and equipment</t>
  </si>
  <si>
    <t>Other income</t>
  </si>
  <si>
    <t>Profit before tax</t>
  </si>
  <si>
    <t>Income tax expense</t>
  </si>
  <si>
    <t>Profit for the period</t>
  </si>
  <si>
    <t>Attributable to:</t>
  </si>
  <si>
    <t>Owners of the parent</t>
  </si>
  <si>
    <t>Non-controlling interests</t>
  </si>
  <si>
    <t>Other comprehensive income</t>
  </si>
  <si>
    <t>Exchange differences on translation of foreign operations</t>
  </si>
  <si>
    <t>Total comprehensive income for the period, net of tax</t>
  </si>
  <si>
    <t>Non-controlling interest</t>
  </si>
  <si>
    <t>Earnings per share</t>
  </si>
  <si>
    <t xml:space="preserve">INTERIM CONDENSED CONSOLIDATED STATEMENT OF FINANCIAL POSITION </t>
  </si>
  <si>
    <t>Assets</t>
  </si>
  <si>
    <t>Non-current assets</t>
  </si>
  <si>
    <t>Property and equipment</t>
  </si>
  <si>
    <t>Intangible assets</t>
  </si>
  <si>
    <t>Advances paid for non-current assets</t>
  </si>
  <si>
    <t>Deferred tax asset</t>
  </si>
  <si>
    <t>Other non-current financial assets</t>
  </si>
  <si>
    <t>Other non-current assets</t>
  </si>
  <si>
    <t>Current assets</t>
  </si>
  <si>
    <t>Inventories</t>
  </si>
  <si>
    <t>Trade accounts receivable</t>
  </si>
  <si>
    <t>Prepayments</t>
  </si>
  <si>
    <t>Income tax prepaid</t>
  </si>
  <si>
    <t>Other financial assets</t>
  </si>
  <si>
    <t>Other current assets</t>
  </si>
  <si>
    <t>Cash and cash equivalents</t>
  </si>
  <si>
    <t>Assets classified as held for sale</t>
  </si>
  <si>
    <t>Total assets</t>
  </si>
  <si>
    <t xml:space="preserve">
Chief Accountant
</t>
  </si>
  <si>
    <t>Zhumanova M.A.</t>
  </si>
  <si>
    <t>Operating activities</t>
  </si>
  <si>
    <t xml:space="preserve">Adjustments for:
</t>
  </si>
  <si>
    <t>Depreciation of property and equipment</t>
  </si>
  <si>
    <t>Amortization of intangible assets</t>
  </si>
  <si>
    <t>Change in deferred revenues</t>
  </si>
  <si>
    <t>Provision for doubtful debts</t>
  </si>
  <si>
    <t>Change in trade accounts receivable</t>
  </si>
  <si>
    <t>Change in inventories</t>
  </si>
  <si>
    <t>Change in other current and non-current assets</t>
  </si>
  <si>
    <t>Change in prepayments</t>
  </si>
  <si>
    <t>Change in accounts payable</t>
  </si>
  <si>
    <t>Change in advances received</t>
  </si>
  <si>
    <t>Change in other current liabilities</t>
  </si>
  <si>
    <t>Cash generated from operations</t>
  </si>
  <si>
    <t>Income taxes paid</t>
  </si>
  <si>
    <t>Interest paid</t>
  </si>
  <si>
    <t>Interest received</t>
  </si>
  <si>
    <t>Investing activities</t>
  </si>
  <si>
    <t>Purchase of property and equipment</t>
  </si>
  <si>
    <t>Purchase of intangible assets</t>
  </si>
  <si>
    <t>Proceeds from sale of property and equipment</t>
  </si>
  <si>
    <t>Deposits placed</t>
  </si>
  <si>
    <t>Loans repaid by employees</t>
  </si>
  <si>
    <t>Restricted cash returned</t>
  </si>
  <si>
    <t>Financing activities</t>
  </si>
  <si>
    <t>Repayment of borrowings</t>
  </si>
  <si>
    <t>Repayment of finance lease liabilities</t>
  </si>
  <si>
    <t>Net cash flows used in financing activities</t>
  </si>
  <si>
    <t>Cash and cash equivalents at 1 January</t>
  </si>
  <si>
    <t>Equity and liabilities</t>
  </si>
  <si>
    <t>Equity attributable to equity holders of the parent</t>
  </si>
  <si>
    <t>Charter capital</t>
  </si>
  <si>
    <t>Treasury shares</t>
  </si>
  <si>
    <t>Other capital reserve</t>
  </si>
  <si>
    <t>Retained earnings</t>
  </si>
  <si>
    <t>Total equity</t>
  </si>
  <si>
    <t>Non-current liabilities</t>
  </si>
  <si>
    <t>Borrowings</t>
  </si>
  <si>
    <t>Finance lease liabilities</t>
  </si>
  <si>
    <t>Deferred tax liability</t>
  </si>
  <si>
    <t>Employee benefit liability</t>
  </si>
  <si>
    <t>Debt component of preferred shares</t>
  </si>
  <si>
    <t>Other non-current liabilities</t>
  </si>
  <si>
    <t>Current liabilities</t>
  </si>
  <si>
    <t>Current portion of finance lease liabilities</t>
  </si>
  <si>
    <t>Current portion of employee benefit liability</t>
  </si>
  <si>
    <t>Advances received</t>
  </si>
  <si>
    <t>Income tax payable</t>
  </si>
  <si>
    <t>Other current liabilities</t>
  </si>
  <si>
    <t>Total liabilities</t>
  </si>
  <si>
    <t>Total equity and liabilities</t>
  </si>
  <si>
    <t>Unaudited interim condensed consolidated financial statements</t>
  </si>
  <si>
    <t>INTERIM CONDENSED CONSOLIDATED STATEMENT OF CHANGES IN EQUITY</t>
  </si>
  <si>
    <t xml:space="preserve">Charter
capital
</t>
  </si>
  <si>
    <t xml:space="preserve">Treasury
shares
</t>
  </si>
  <si>
    <t xml:space="preserve">Foreign currency
translation
reserve
</t>
  </si>
  <si>
    <t xml:space="preserve">Other
capital
reserves
</t>
  </si>
  <si>
    <t xml:space="preserve">Retained
earnings
</t>
  </si>
  <si>
    <t>Total</t>
  </si>
  <si>
    <t xml:space="preserve">Total 
equity
</t>
  </si>
  <si>
    <t>Profit/(loss) for the period (unaudited)</t>
  </si>
  <si>
    <t>At 1 January 2015</t>
  </si>
  <si>
    <t xml:space="preserve">Chief Accountant    </t>
  </si>
  <si>
    <t>Chief Accountant</t>
  </si>
  <si>
    <t>Book value per one ordinary share, Tenge</t>
  </si>
  <si>
    <t xml:space="preserve">Book value per one preferred share of the first group, Tenge                                                </t>
  </si>
  <si>
    <t>Attributable to owners of the parent</t>
  </si>
  <si>
    <t>Liabilities directly associated with assets classified as held for sale</t>
  </si>
  <si>
    <t>Continuing operations</t>
  </si>
  <si>
    <t>Share of loss of an associate</t>
  </si>
  <si>
    <t>Profit before tax from continuing operations</t>
  </si>
  <si>
    <t>Profit for the period from continuing operations</t>
  </si>
  <si>
    <t>Discontinued operations</t>
  </si>
  <si>
    <t xml:space="preserve">Earnings per share for continuing operations </t>
  </si>
  <si>
    <t>Profit/(loss) before tax from discontinued operations</t>
  </si>
  <si>
    <t>At 1 January 2016</t>
  </si>
  <si>
    <t>Total comprehensive income/(loss) (unaudited)</t>
  </si>
  <si>
    <t>Investments in an associate</t>
  </si>
  <si>
    <t>17</t>
  </si>
  <si>
    <t>Trade accounts payable</t>
  </si>
  <si>
    <t>Chief Financial Officer</t>
  </si>
  <si>
    <t>Basic and diluted, profit for the period attributable to owners of the parent, tenge</t>
  </si>
  <si>
    <t>Net cash flows from operating activities</t>
  </si>
  <si>
    <t>Repurchase of treasury shares</t>
  </si>
  <si>
    <t>Acquisition of non-controlling interests in a subsidiary</t>
  </si>
  <si>
    <t>Other comprehensive income (unaudited)</t>
  </si>
  <si>
    <t>Profit for the period (unaudited)</t>
  </si>
  <si>
    <t>Total comprehensive (loss)/income (unaudited)</t>
  </si>
  <si>
    <t xml:space="preserve">INTERIM CONDENSED CONSOLIDATED STATEMENT OF CASH FLOWS </t>
  </si>
  <si>
    <t>Treasury shares repurchased  (unaudited)</t>
  </si>
  <si>
    <t>Uzbekov A.A.</t>
  </si>
  <si>
    <t>7</t>
  </si>
  <si>
    <t>9</t>
  </si>
  <si>
    <t>10</t>
  </si>
  <si>
    <t>Foreign currency translation reserve</t>
  </si>
  <si>
    <t>2016 (unaudited)</t>
  </si>
  <si>
    <t>2015 (unaudited)</t>
  </si>
  <si>
    <t>Other comprehensive (loss)/income not to be reclassified to profit or loss in subsequent periods (net of tax)</t>
  </si>
  <si>
    <t>Actuarial (losses)/gains on defined benefit plans, net of tax</t>
  </si>
  <si>
    <t>Net other comprehensive (loss)/income not being reclassified to profit or loss in subsequent periods</t>
  </si>
  <si>
    <t>Other comprehensive (loss)/income for the period, net of tax</t>
  </si>
  <si>
    <t>Other expense</t>
  </si>
  <si>
    <t>Profit before tax for the period from continuing operations</t>
  </si>
  <si>
    <t>(Loss)/gain after tax for the period from discontinued operations</t>
  </si>
  <si>
    <t>Other comprehensive income/(loss) to be reclassified to profit or loss in subsequent periods (net of tax)</t>
  </si>
  <si>
    <t>Net other comprehensive income/(loss) to be reclassified to profit or loss in subsequent periods</t>
  </si>
  <si>
    <t>Basic and diluted, profit for the period from continuing operations attributable to owners of the Parent, tenge</t>
  </si>
  <si>
    <t>Change in employee benefit liability</t>
  </si>
  <si>
    <t>Net cash outflow from the disposal of a subsidiary</t>
  </si>
  <si>
    <t>Proceeds from borrowings</t>
  </si>
  <si>
    <t xml:space="preserve">Unrealized foreign exchange (gain)/loss </t>
  </si>
  <si>
    <t>Net realizable value write down</t>
  </si>
  <si>
    <t>Gain from disposal of a subsidiary</t>
  </si>
  <si>
    <t>Change in working capital</t>
  </si>
  <si>
    <t>Dividends paid on ordinary and preferred shares</t>
  </si>
  <si>
    <t>Proceeds from deposits received</t>
  </si>
  <si>
    <t>Long-term loans granted to employees</t>
  </si>
  <si>
    <t>Restricted cash placed</t>
  </si>
  <si>
    <t>Net cash flows used in investing activities</t>
  </si>
  <si>
    <t>Effect of exchange rate changes on cash and cash equivalents</t>
  </si>
  <si>
    <t xml:space="preserve">Net (decrease)/increase in cash and cash equivalents </t>
  </si>
  <si>
    <t>Dividends (unaudited)</t>
  </si>
  <si>
    <t>Other comprehensive loss (unaudited)</t>
  </si>
  <si>
    <t>Acquisition of non-controlling interest in subsidiary (unaudited)</t>
  </si>
  <si>
    <t>Financial aid returned</t>
  </si>
  <si>
    <t xml:space="preserve">30 September
2016
(unaudited)
</t>
  </si>
  <si>
    <t>−</t>
  </si>
  <si>
    <t>Treasury shares repurchased (unaudited)</t>
  </si>
  <si>
    <t xml:space="preserve">30 September
2015
(unaudited)
</t>
  </si>
  <si>
    <t>-</t>
  </si>
  <si>
    <t>As at 30 September 2016</t>
  </si>
  <si>
    <t xml:space="preserve">30 September 2016 (unaudited)
</t>
  </si>
  <si>
    <t>For nine months period ended 30 September, 2016</t>
  </si>
  <si>
    <t>Nine months ended 30 September</t>
  </si>
  <si>
    <t>618.12</t>
  </si>
  <si>
    <t>702.96</t>
  </si>
  <si>
    <t>724.85</t>
  </si>
  <si>
    <t>2,143.17</t>
  </si>
  <si>
    <t>5,790.00</t>
  </si>
  <si>
    <t>1,963.49</t>
  </si>
  <si>
    <t>2,286.97</t>
  </si>
  <si>
    <t>31 December 2015 (audited)</t>
  </si>
  <si>
    <t>At 30 September 2016 (unaudited)</t>
  </si>
  <si>
    <t>At 30 September 2015 (unaudited)</t>
  </si>
  <si>
    <t>Cash and cash equivalents at 30 September</t>
  </si>
  <si>
    <t>Three months ended 30 September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</si>
</sst>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_ ;[Red]\-#,##0.00\ "/>
    <numFmt numFmtId="177" formatCode="_-* #,##0_р_._-;\-* #,##0_р_._-;_-* &quot;-&quot;??_р_._-;_-@_-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10"/>
      <color indexed="10"/>
      <name val="Times New Roman"/>
      <family val="1"/>
    </font>
    <font>
      <sz val="8"/>
      <color rgb="FFFF0000"/>
      <name val="Arial Cyr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73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176" fontId="27" fillId="0" borderId="0" xfId="59" applyFont="1" applyFill="1" applyAlignment="1" applyProtection="1">
      <alignment horizontal="center"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7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28" fillId="0" borderId="0" xfId="0" applyFont="1" applyFill="1" applyAlignment="1" applyProtection="1">
      <alignment horizontal="center" vertical="center"/>
      <protection/>
    </xf>
    <xf numFmtId="49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171" fontId="33" fillId="0" borderId="0" xfId="0" applyNumberFormat="1" applyFont="1" applyFill="1" applyAlignment="1">
      <alignment wrapText="1"/>
    </xf>
    <xf numFmtId="177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 wrapText="1"/>
    </xf>
    <xf numFmtId="49" fontId="33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171" fontId="33" fillId="0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171" fontId="34" fillId="0" borderId="0" xfId="0" applyNumberFormat="1" applyFont="1" applyFill="1" applyAlignment="1">
      <alignment wrapText="1"/>
    </xf>
    <xf numFmtId="171" fontId="3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1" fontId="22" fillId="0" borderId="0" xfId="0" applyNumberFormat="1" applyFont="1" applyFill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71" fontId="22" fillId="0" borderId="0" xfId="0" applyNumberFormat="1" applyFont="1" applyFill="1" applyAlignment="1" applyProtection="1">
      <alignment horizontal="right" vertical="center"/>
      <protection locked="0"/>
    </xf>
    <xf numFmtId="171" fontId="0" fillId="0" borderId="0" xfId="0" applyNumberFormat="1" applyFont="1" applyFill="1" applyAlignment="1" applyProtection="1">
      <alignment horizontal="right" vertical="center"/>
      <protection locked="0"/>
    </xf>
    <xf numFmtId="171" fontId="0" fillId="0" borderId="0" xfId="0" applyNumberFormat="1" applyFont="1" applyFill="1" applyAlignment="1" applyProtection="1" quotePrefix="1">
      <alignment horizontal="right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171" fontId="22" fillId="0" borderId="0" xfId="0" applyNumberFormat="1" applyFont="1" applyFill="1" applyAlignment="1">
      <alignment wrapText="1"/>
    </xf>
    <xf numFmtId="171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171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1" fontId="22" fillId="0" borderId="0" xfId="0" applyNumberFormat="1" applyFont="1" applyFill="1" applyBorder="1" applyAlignment="1" applyProtection="1">
      <alignment vertical="center"/>
      <protection locked="0"/>
    </xf>
    <xf numFmtId="171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 quotePrefix="1">
      <alignment horizontal="lef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 locked="0"/>
    </xf>
    <xf numFmtId="3" fontId="31" fillId="0" borderId="0" xfId="0" applyNumberFormat="1" applyFont="1" applyFill="1" applyAlignment="1">
      <alignment horizontal="right"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/>
      <protection/>
    </xf>
    <xf numFmtId="169" fontId="22" fillId="0" borderId="10" xfId="69" applyNumberFormat="1" applyFont="1" applyFill="1" applyBorder="1" applyAlignment="1" applyProtection="1">
      <alignment horizontal="right" wrapText="1"/>
      <protection/>
    </xf>
    <xf numFmtId="169" fontId="22" fillId="0" borderId="18" xfId="0" applyNumberFormat="1" applyFont="1" applyBorder="1" applyAlignment="1">
      <alignment horizontal="right"/>
    </xf>
    <xf numFmtId="169" fontId="22" fillId="0" borderId="15" xfId="69" applyNumberFormat="1" applyFont="1" applyFill="1" applyBorder="1" applyAlignment="1" applyProtection="1">
      <alignment horizontal="right" wrapText="1"/>
      <protection/>
    </xf>
    <xf numFmtId="169" fontId="22" fillId="0" borderId="10" xfId="0" applyNumberFormat="1" applyFont="1" applyBorder="1" applyAlignment="1">
      <alignment horizontal="right" wrapText="1"/>
    </xf>
    <xf numFmtId="171" fontId="22" fillId="0" borderId="15" xfId="0" applyNumberFormat="1" applyFont="1" applyBorder="1" applyAlignment="1" applyProtection="1">
      <alignment horizontal="right"/>
      <protection/>
    </xf>
    <xf numFmtId="178" fontId="22" fillId="0" borderId="10" xfId="0" applyNumberFormat="1" applyFont="1" applyBorder="1" applyAlignment="1">
      <alignment horizontal="right"/>
    </xf>
    <xf numFmtId="178" fontId="22" fillId="0" borderId="10" xfId="69" applyNumberFormat="1" applyFont="1" applyFill="1" applyBorder="1" applyAlignment="1" applyProtection="1">
      <alignment horizontal="right"/>
      <protection/>
    </xf>
    <xf numFmtId="178" fontId="22" fillId="0" borderId="10" xfId="69" applyNumberFormat="1" applyFont="1" applyFill="1" applyBorder="1" applyAlignment="1" applyProtection="1">
      <alignment horizontal="right" wrapText="1"/>
      <protection/>
    </xf>
    <xf numFmtId="178" fontId="22" fillId="0" borderId="18" xfId="0" applyNumberFormat="1" applyFont="1" applyBorder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169" fontId="0" fillId="0" borderId="10" xfId="69" applyNumberFormat="1" applyFont="1" applyFill="1" applyBorder="1" applyAlignment="1" applyProtection="1">
      <alignment horizontal="right" wrapText="1"/>
      <protection/>
    </xf>
    <xf numFmtId="178" fontId="0" fillId="0" borderId="10" xfId="0" applyNumberFormat="1" applyFont="1" applyBorder="1" applyAlignment="1">
      <alignment horizontal="right"/>
    </xf>
    <xf numFmtId="49" fontId="22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30" fillId="0" borderId="17" xfId="59" applyNumberFormat="1" applyFont="1" applyFill="1" applyBorder="1" applyAlignment="1" applyProtection="1">
      <alignment wrapText="1"/>
      <protection locked="0"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10" xfId="69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69" applyNumberFormat="1" applyFont="1" applyFill="1" applyBorder="1" applyAlignment="1" applyProtection="1">
      <alignment horizontal="right" vertical="center" wrapText="1"/>
      <protection/>
    </xf>
    <xf numFmtId="173" fontId="0" fillId="0" borderId="0" xfId="69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78" fontId="0" fillId="0" borderId="10" xfId="69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73" fontId="22" fillId="0" borderId="0" xfId="69" applyNumberFormat="1" applyFont="1" applyFill="1" applyBorder="1" applyAlignment="1" applyProtection="1">
      <alignment horizontal="center" vertical="center" wrapText="1"/>
      <protection/>
    </xf>
    <xf numFmtId="17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69" applyNumberFormat="1" applyFont="1" applyFill="1" applyBorder="1" applyAlignment="1" applyProtection="1">
      <alignment horizontal="right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22" fillId="0" borderId="0" xfId="69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178" fontId="22" fillId="0" borderId="10" xfId="0" applyNumberFormat="1" applyFont="1" applyFill="1" applyBorder="1" applyAlignment="1">
      <alignment horizontal="left" wrapText="1"/>
    </xf>
    <xf numFmtId="173" fontId="22" fillId="0" borderId="0" xfId="69" applyNumberFormat="1" applyFont="1" applyFill="1" applyBorder="1" applyAlignment="1" applyProtection="1">
      <alignment horizontal="center" vertical="center" wrapText="1"/>
      <protection/>
    </xf>
    <xf numFmtId="173" fontId="0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78" fontId="22" fillId="0" borderId="10" xfId="0" applyNumberFormat="1" applyFont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8" fontId="22" fillId="0" borderId="10" xfId="0" applyNumberFormat="1" applyFont="1" applyFill="1" applyBorder="1" applyAlignment="1">
      <alignment horizontal="left" wrapText="1"/>
    </xf>
    <xf numFmtId="177" fontId="22" fillId="0" borderId="10" xfId="0" applyNumberFormat="1" applyFont="1" applyBorder="1" applyAlignment="1">
      <alignment wrapText="1"/>
    </xf>
    <xf numFmtId="177" fontId="22" fillId="0" borderId="10" xfId="69" applyNumberFormat="1" applyFont="1" applyFill="1" applyBorder="1" applyAlignment="1" applyProtection="1">
      <alignment horizontal="center" wrapText="1"/>
      <protection/>
    </xf>
    <xf numFmtId="177" fontId="0" fillId="0" borderId="10" xfId="69" applyNumberFormat="1" applyFont="1" applyFill="1" applyBorder="1" applyAlignment="1" applyProtection="1">
      <alignment horizontal="center" wrapText="1"/>
      <protection/>
    </xf>
    <xf numFmtId="171" fontId="22" fillId="0" borderId="10" xfId="69" applyNumberFormat="1" applyFont="1" applyFill="1" applyBorder="1" applyAlignment="1" applyProtection="1">
      <alignment horizontal="center" wrapText="1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178" fontId="41" fillId="0" borderId="0" xfId="0" applyNumberFormat="1" applyFont="1" applyFill="1" applyAlignment="1" applyProtection="1">
      <alignment/>
      <protection locked="0"/>
    </xf>
    <xf numFmtId="178" fontId="0" fillId="0" borderId="19" xfId="0" applyNumberFormat="1" applyFont="1" applyFill="1" applyBorder="1" applyAlignment="1">
      <alignment horizontal="left" wrapText="1"/>
    </xf>
    <xf numFmtId="178" fontId="22" fillId="0" borderId="17" xfId="0" applyNumberFormat="1" applyFont="1" applyFill="1" applyBorder="1" applyAlignment="1">
      <alignment horizontal="left" wrapText="1"/>
    </xf>
    <xf numFmtId="178" fontId="0" fillId="0" borderId="20" xfId="0" applyNumberFormat="1" applyFont="1" applyFill="1" applyBorder="1" applyAlignment="1">
      <alignment horizontal="left" wrapText="1"/>
    </xf>
    <xf numFmtId="178" fontId="22" fillId="0" borderId="17" xfId="0" applyNumberFormat="1" applyFont="1" applyFill="1" applyBorder="1" applyAlignment="1">
      <alignment horizontal="right" wrapText="1"/>
    </xf>
    <xf numFmtId="169" fontId="22" fillId="0" borderId="10" xfId="0" applyNumberFormat="1" applyFont="1" applyBorder="1" applyAlignment="1">
      <alignment horizontal="center" vertical="center" wrapText="1"/>
    </xf>
    <xf numFmtId="49" fontId="30" fillId="0" borderId="21" xfId="59" applyNumberFormat="1" applyFont="1" applyFill="1" applyBorder="1" applyAlignment="1" applyProtection="1">
      <alignment horizontal="left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3" fontId="22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171" fontId="0" fillId="0" borderId="24" xfId="0" applyNumberFormat="1" applyFont="1" applyBorder="1" applyAlignment="1" applyProtection="1">
      <alignment horizontal="right"/>
      <protection/>
    </xf>
    <xf numFmtId="178" fontId="0" fillId="0" borderId="19" xfId="0" applyNumberFormat="1" applyBorder="1" applyAlignment="1">
      <alignment horizontal="right"/>
    </xf>
    <xf numFmtId="178" fontId="0" fillId="0" borderId="25" xfId="0" applyNumberFormat="1" applyBorder="1" applyAlignment="1">
      <alignment horizontal="right"/>
    </xf>
    <xf numFmtId="169" fontId="0" fillId="0" borderId="24" xfId="69" applyNumberFormat="1" applyFont="1" applyFill="1" applyBorder="1" applyAlignment="1" applyProtection="1">
      <alignment horizontal="right" wrapText="1"/>
      <protection/>
    </xf>
    <xf numFmtId="169" fontId="0" fillId="0" borderId="19" xfId="0" applyNumberFormat="1" applyFont="1" applyBorder="1" applyAlignment="1">
      <alignment horizontal="right" wrapText="1"/>
    </xf>
    <xf numFmtId="178" fontId="22" fillId="0" borderId="25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69" fontId="0" fillId="0" borderId="25" xfId="0" applyNumberFormat="1" applyFont="1" applyBorder="1" applyAlignment="1">
      <alignment horizontal="right"/>
    </xf>
    <xf numFmtId="177" fontId="42" fillId="0" borderId="0" xfId="69" applyNumberFormat="1" applyFont="1" applyFill="1" applyAlignment="1" applyProtection="1">
      <alignment/>
      <protection locked="0"/>
    </xf>
    <xf numFmtId="178" fontId="22" fillId="0" borderId="0" xfId="0" applyNumberFormat="1" applyFont="1" applyFill="1" applyAlignment="1">
      <alignment/>
    </xf>
    <xf numFmtId="178" fontId="0" fillId="0" borderId="19" xfId="0" applyNumberFormat="1" applyFont="1" applyFill="1" applyBorder="1" applyAlignment="1">
      <alignment horizontal="right" wrapText="1"/>
    </xf>
    <xf numFmtId="178" fontId="22" fillId="0" borderId="19" xfId="0" applyNumberFormat="1" applyFont="1" applyFill="1" applyBorder="1" applyAlignment="1">
      <alignment horizontal="left" wrapText="1"/>
    </xf>
    <xf numFmtId="178" fontId="22" fillId="24" borderId="10" xfId="0" applyNumberFormat="1" applyFont="1" applyFill="1" applyBorder="1" applyAlignment="1">
      <alignment horizontal="left" wrapText="1"/>
    </xf>
    <xf numFmtId="178" fontId="22" fillId="24" borderId="10" xfId="0" applyNumberFormat="1" applyFont="1" applyFill="1" applyBorder="1" applyAlignment="1">
      <alignment horizontal="right" wrapText="1"/>
    </xf>
    <xf numFmtId="178" fontId="22" fillId="24" borderId="10" xfId="0" applyNumberFormat="1" applyFont="1" applyFill="1" applyBorder="1" applyAlignment="1">
      <alignment horizontal="left" wrapText="1"/>
    </xf>
    <xf numFmtId="178" fontId="0" fillId="24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Border="1" applyAlignment="1">
      <alignment horizontal="left" wrapText="1"/>
    </xf>
    <xf numFmtId="177" fontId="0" fillId="0" borderId="10" xfId="0" applyNumberFormat="1" applyFont="1" applyBorder="1" applyAlignment="1">
      <alignment wrapText="1"/>
    </xf>
    <xf numFmtId="178" fontId="0" fillId="24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22" fillId="24" borderId="10" xfId="0" applyNumberFormat="1" applyFont="1" applyFill="1" applyBorder="1" applyAlignment="1">
      <alignment horizontal="right" wrapText="1"/>
    </xf>
    <xf numFmtId="178" fontId="0" fillId="24" borderId="10" xfId="0" applyNumberFormat="1" applyFill="1" applyBorder="1" applyAlignment="1">
      <alignment horizontal="right" wrapText="1"/>
    </xf>
    <xf numFmtId="178" fontId="22" fillId="24" borderId="10" xfId="0" applyNumberFormat="1" applyFont="1" applyFill="1" applyBorder="1" applyAlignment="1">
      <alignment horizontal="right" wrapText="1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 wrapText="1"/>
      <protection/>
    </xf>
    <xf numFmtId="3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 quotePrefix="1">
      <alignment horizontal="left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zoomScale="80" zoomScaleNormal="80" zoomScalePageLayoutView="0" workbookViewId="0" topLeftCell="A19">
      <selection activeCell="F32" sqref="F32"/>
    </sheetView>
  </sheetViews>
  <sheetFormatPr defaultColWidth="33.25390625" defaultRowHeight="12.75"/>
  <cols>
    <col min="1" max="1" width="64.25390625" style="23" customWidth="1"/>
    <col min="2" max="2" width="11.125" style="23" customWidth="1"/>
    <col min="3" max="3" width="23.375" style="16" customWidth="1"/>
    <col min="4" max="4" width="24.375" style="24" customWidth="1"/>
    <col min="5" max="5" width="9.00390625" style="12" customWidth="1"/>
    <col min="6" max="16384" width="33.25390625" style="12" customWidth="1"/>
  </cols>
  <sheetData>
    <row r="1" spans="1:4" ht="12">
      <c r="A1" s="144" t="s">
        <v>6</v>
      </c>
      <c r="B1" s="11"/>
      <c r="C1" s="246" t="s">
        <v>7</v>
      </c>
      <c r="D1" s="246"/>
    </row>
    <row r="2" spans="1:4" ht="10.5" customHeight="1">
      <c r="A2" s="13"/>
      <c r="B2" s="11"/>
      <c r="C2" s="247" t="s">
        <v>8</v>
      </c>
      <c r="D2" s="247"/>
    </row>
    <row r="3" spans="1:4" ht="11.25">
      <c r="A3" s="13"/>
      <c r="B3" s="11"/>
      <c r="D3" s="14"/>
    </row>
    <row r="4" spans="2:4" ht="11.25">
      <c r="B4" s="12"/>
      <c r="D4" s="14"/>
    </row>
    <row r="5" spans="1:4" ht="15.75">
      <c r="A5" s="46" t="s">
        <v>35</v>
      </c>
      <c r="B5" s="12"/>
      <c r="C5" s="14"/>
      <c r="D5" s="15"/>
    </row>
    <row r="6" spans="1:4" ht="12" customHeight="1">
      <c r="A6" s="46"/>
      <c r="B6" s="12"/>
      <c r="C6" s="14"/>
      <c r="D6" s="15"/>
    </row>
    <row r="7" spans="1:4" ht="11.25">
      <c r="A7" s="47"/>
      <c r="B7" s="48"/>
      <c r="C7" s="49"/>
      <c r="D7" s="50"/>
    </row>
    <row r="8" spans="1:4" s="164" customFormat="1" ht="12.75">
      <c r="A8" s="171" t="s">
        <v>186</v>
      </c>
      <c r="B8" s="172"/>
      <c r="C8" s="173"/>
      <c r="D8" s="174"/>
    </row>
    <row r="9" spans="1:4" s="164" customFormat="1" ht="43.5" customHeight="1">
      <c r="A9" s="118" t="s">
        <v>10</v>
      </c>
      <c r="B9" s="175" t="s">
        <v>11</v>
      </c>
      <c r="C9" s="176" t="s">
        <v>187</v>
      </c>
      <c r="D9" s="242" t="s">
        <v>197</v>
      </c>
    </row>
    <row r="10" spans="1:4" s="164" customFormat="1" ht="12.75">
      <c r="A10" s="123" t="s">
        <v>36</v>
      </c>
      <c r="B10" s="177"/>
      <c r="C10" s="178"/>
      <c r="D10" s="179"/>
    </row>
    <row r="11" spans="1:4" s="164" customFormat="1" ht="12.75">
      <c r="A11" s="123" t="s">
        <v>37</v>
      </c>
      <c r="B11" s="177"/>
      <c r="C11" s="178"/>
      <c r="D11" s="179"/>
    </row>
    <row r="12" spans="1:5" s="164" customFormat="1" ht="12.75">
      <c r="A12" s="180" t="s">
        <v>38</v>
      </c>
      <c r="B12" s="181">
        <v>5</v>
      </c>
      <c r="C12" s="235">
        <v>271297565</v>
      </c>
      <c r="D12" s="158">
        <v>285555708</v>
      </c>
      <c r="E12" s="165"/>
    </row>
    <row r="13" spans="1:5" s="164" customFormat="1" ht="12.75">
      <c r="A13" s="180" t="s">
        <v>39</v>
      </c>
      <c r="B13" s="181">
        <v>6</v>
      </c>
      <c r="C13" s="235">
        <v>17418655</v>
      </c>
      <c r="D13" s="158">
        <v>19558165</v>
      </c>
      <c r="E13" s="165"/>
    </row>
    <row r="14" spans="1:5" s="164" customFormat="1" ht="12.75">
      <c r="A14" s="182" t="s">
        <v>40</v>
      </c>
      <c r="B14" s="181"/>
      <c r="C14" s="235">
        <v>58375</v>
      </c>
      <c r="D14" s="158">
        <v>79256</v>
      </c>
      <c r="E14" s="165"/>
    </row>
    <row r="15" spans="1:5" s="164" customFormat="1" ht="12.75">
      <c r="A15" s="182" t="s">
        <v>133</v>
      </c>
      <c r="B15" s="181" t="s">
        <v>147</v>
      </c>
      <c r="C15" s="235">
        <v>71729037</v>
      </c>
      <c r="D15" s="158">
        <v>0</v>
      </c>
      <c r="E15" s="165"/>
    </row>
    <row r="16" spans="1:5" s="164" customFormat="1" ht="12.75">
      <c r="A16" s="180" t="s">
        <v>41</v>
      </c>
      <c r="B16" s="181"/>
      <c r="C16" s="236" t="s">
        <v>185</v>
      </c>
      <c r="D16" s="158">
        <v>204814</v>
      </c>
      <c r="E16" s="165"/>
    </row>
    <row r="17" spans="1:5" s="164" customFormat="1" ht="12.75">
      <c r="A17" s="180" t="s">
        <v>42</v>
      </c>
      <c r="B17" s="181"/>
      <c r="C17" s="235">
        <v>5715534</v>
      </c>
      <c r="D17" s="158">
        <v>10557028</v>
      </c>
      <c r="E17" s="165"/>
    </row>
    <row r="18" spans="1:5" s="164" customFormat="1" ht="12.75">
      <c r="A18" s="180" t="s">
        <v>43</v>
      </c>
      <c r="B18" s="181"/>
      <c r="C18" s="235">
        <v>1884532</v>
      </c>
      <c r="D18" s="158">
        <v>2514632</v>
      </c>
      <c r="E18" s="165"/>
    </row>
    <row r="19" spans="1:5" s="164" customFormat="1" ht="12.75">
      <c r="A19" s="183"/>
      <c r="B19" s="177"/>
      <c r="C19" s="235">
        <f>SUM(C12:C18)</f>
        <v>368103698</v>
      </c>
      <c r="D19" s="184">
        <f>SUM(D12:D18)</f>
        <v>318469603</v>
      </c>
      <c r="E19" s="165"/>
    </row>
    <row r="20" spans="1:5" s="164" customFormat="1" ht="12.75">
      <c r="A20" s="123" t="s">
        <v>44</v>
      </c>
      <c r="B20" s="177"/>
      <c r="C20" s="166"/>
      <c r="D20" s="166"/>
      <c r="E20" s="165"/>
    </row>
    <row r="21" spans="1:5" s="164" customFormat="1" ht="12.75">
      <c r="A21" s="183" t="s">
        <v>45</v>
      </c>
      <c r="B21" s="177"/>
      <c r="C21" s="235">
        <v>6041419</v>
      </c>
      <c r="D21" s="158">
        <v>3760673</v>
      </c>
      <c r="E21" s="165"/>
    </row>
    <row r="22" spans="1:5" s="164" customFormat="1" ht="12.75">
      <c r="A22" s="185" t="s">
        <v>46</v>
      </c>
      <c r="B22" s="181" t="s">
        <v>148</v>
      </c>
      <c r="C22" s="235">
        <v>27967273</v>
      </c>
      <c r="D22" s="158">
        <v>16385102</v>
      </c>
      <c r="E22" s="165"/>
    </row>
    <row r="23" spans="1:5" s="164" customFormat="1" ht="12.75">
      <c r="A23" s="185" t="s">
        <v>47</v>
      </c>
      <c r="B23" s="181"/>
      <c r="C23" s="235">
        <v>551501</v>
      </c>
      <c r="D23" s="158">
        <v>507630</v>
      </c>
      <c r="E23" s="165"/>
    </row>
    <row r="24" spans="1:5" s="164" customFormat="1" ht="12.75">
      <c r="A24" s="185" t="s">
        <v>48</v>
      </c>
      <c r="B24" s="181"/>
      <c r="C24" s="235">
        <v>3482</v>
      </c>
      <c r="D24" s="158">
        <v>64629</v>
      </c>
      <c r="E24" s="165"/>
    </row>
    <row r="25" spans="1:5" s="164" customFormat="1" ht="12.75">
      <c r="A25" s="185" t="s">
        <v>49</v>
      </c>
      <c r="B25" s="181" t="s">
        <v>149</v>
      </c>
      <c r="C25" s="235">
        <v>43685995</v>
      </c>
      <c r="D25" s="158">
        <v>33949795</v>
      </c>
      <c r="E25" s="165"/>
    </row>
    <row r="26" spans="1:5" s="164" customFormat="1" ht="12.75">
      <c r="A26" s="185" t="s">
        <v>50</v>
      </c>
      <c r="B26" s="181"/>
      <c r="C26" s="235">
        <v>3038548</v>
      </c>
      <c r="D26" s="158">
        <v>3602421</v>
      </c>
      <c r="E26" s="165"/>
    </row>
    <row r="27" spans="1:5" s="164" customFormat="1" ht="12.75">
      <c r="A27" s="185" t="s">
        <v>51</v>
      </c>
      <c r="B27" s="181" t="s">
        <v>0</v>
      </c>
      <c r="C27" s="235">
        <v>17252620</v>
      </c>
      <c r="D27" s="158">
        <v>11276891</v>
      </c>
      <c r="E27" s="165"/>
    </row>
    <row r="28" spans="1:5" s="164" customFormat="1" ht="12.75">
      <c r="A28" s="183"/>
      <c r="B28" s="177"/>
      <c r="C28" s="235">
        <f>SUM(C21:C27)</f>
        <v>98540838</v>
      </c>
      <c r="D28" s="184">
        <f>SUM(D21:D27)</f>
        <v>69547141</v>
      </c>
      <c r="E28" s="165"/>
    </row>
    <row r="29" spans="1:5" s="164" customFormat="1" ht="12.75">
      <c r="A29" s="186" t="s">
        <v>52</v>
      </c>
      <c r="B29" s="177" t="s">
        <v>134</v>
      </c>
      <c r="C29" s="235">
        <v>0</v>
      </c>
      <c r="D29" s="158">
        <v>48477200</v>
      </c>
      <c r="E29" s="165"/>
    </row>
    <row r="30" spans="1:5" s="164" customFormat="1" ht="25.5" customHeight="1">
      <c r="A30" s="124" t="s">
        <v>53</v>
      </c>
      <c r="B30" s="187"/>
      <c r="C30" s="152">
        <f>C19+C28+C29</f>
        <v>466644536</v>
      </c>
      <c r="D30" s="184">
        <f>D19+D28+D29</f>
        <v>436493944</v>
      </c>
      <c r="E30" s="165"/>
    </row>
    <row r="31" spans="1:5" s="164" customFormat="1" ht="12.75">
      <c r="A31" s="188"/>
      <c r="B31" s="189"/>
      <c r="C31" s="190"/>
      <c r="D31" s="190"/>
      <c r="E31" s="165"/>
    </row>
    <row r="32" spans="1:5" s="164" customFormat="1" ht="43.5" customHeight="1">
      <c r="A32" s="124" t="s">
        <v>85</v>
      </c>
      <c r="B32" s="175" t="str">
        <f>B9</f>
        <v>Notes</v>
      </c>
      <c r="C32" s="191" t="str">
        <f>C9</f>
        <v>30 September 2016 (unaudited)
</v>
      </c>
      <c r="D32" s="121" t="str">
        <f>D9</f>
        <v>31 December 2015 (audited)</v>
      </c>
      <c r="E32" s="165"/>
    </row>
    <row r="33" spans="1:5" s="164" customFormat="1" ht="12.75">
      <c r="A33" s="123" t="s">
        <v>86</v>
      </c>
      <c r="B33" s="168"/>
      <c r="C33" s="122"/>
      <c r="D33" s="122"/>
      <c r="E33" s="165"/>
    </row>
    <row r="34" spans="1:5" s="164" customFormat="1" ht="12.75">
      <c r="A34" s="167" t="s">
        <v>87</v>
      </c>
      <c r="B34" s="168"/>
      <c r="C34" s="235">
        <v>12136529</v>
      </c>
      <c r="D34" s="158">
        <v>12136529</v>
      </c>
      <c r="E34" s="165"/>
    </row>
    <row r="35" spans="1:5" s="164" customFormat="1" ht="12.75">
      <c r="A35" s="192" t="s">
        <v>88</v>
      </c>
      <c r="B35" s="193"/>
      <c r="C35" s="235">
        <v>-6464374</v>
      </c>
      <c r="D35" s="158">
        <v>-6464488</v>
      </c>
      <c r="E35" s="165"/>
    </row>
    <row r="36" spans="1:5" s="164" customFormat="1" ht="12.75">
      <c r="A36" s="192" t="s">
        <v>150</v>
      </c>
      <c r="B36" s="193"/>
      <c r="C36" s="235">
        <v>40370</v>
      </c>
      <c r="D36" s="158">
        <v>47662</v>
      </c>
      <c r="E36" s="165"/>
    </row>
    <row r="37" spans="1:5" s="164" customFormat="1" ht="12.75">
      <c r="A37" s="192" t="s">
        <v>89</v>
      </c>
      <c r="B37" s="193"/>
      <c r="C37" s="235">
        <v>1820479</v>
      </c>
      <c r="D37" s="158">
        <v>1820479</v>
      </c>
      <c r="E37" s="165"/>
    </row>
    <row r="38" spans="1:5" s="164" customFormat="1" ht="12.75">
      <c r="A38" s="192" t="s">
        <v>90</v>
      </c>
      <c r="B38" s="193"/>
      <c r="C38" s="235">
        <v>343908276</v>
      </c>
      <c r="D38" s="158">
        <v>285884903</v>
      </c>
      <c r="E38" s="165"/>
    </row>
    <row r="39" spans="1:5" s="164" customFormat="1" ht="12.75">
      <c r="A39" s="167"/>
      <c r="B39" s="168"/>
      <c r="C39" s="235">
        <f>SUM(C34:C38)</f>
        <v>351441280</v>
      </c>
      <c r="D39" s="184">
        <f>SUM(D34:D38)</f>
        <v>293425085</v>
      </c>
      <c r="E39" s="165"/>
    </row>
    <row r="40" spans="1:5" s="18" customFormat="1" ht="12.75">
      <c r="A40" s="123" t="s">
        <v>29</v>
      </c>
      <c r="B40" s="168"/>
      <c r="C40" s="235">
        <v>0</v>
      </c>
      <c r="D40" s="158">
        <v>-1003643</v>
      </c>
      <c r="E40" s="165"/>
    </row>
    <row r="41" spans="1:5" s="164" customFormat="1" ht="12.75">
      <c r="A41" s="123" t="s">
        <v>91</v>
      </c>
      <c r="B41" s="194"/>
      <c r="C41" s="153">
        <f>SUM(C39:C40)</f>
        <v>351441280</v>
      </c>
      <c r="D41" s="195">
        <f>SUM(D39:D40)</f>
        <v>292421442</v>
      </c>
      <c r="E41" s="165"/>
    </row>
    <row r="42" spans="1:5" s="164" customFormat="1" ht="12.75">
      <c r="A42" s="167"/>
      <c r="B42" s="168"/>
      <c r="C42" s="169"/>
      <c r="D42" s="169"/>
      <c r="E42" s="165"/>
    </row>
    <row r="43" spans="1:5" s="164" customFormat="1" ht="12.75">
      <c r="A43" s="123" t="s">
        <v>92</v>
      </c>
      <c r="B43" s="168"/>
      <c r="C43" s="169"/>
      <c r="D43" s="169"/>
      <c r="E43" s="165"/>
    </row>
    <row r="44" spans="1:5" s="164" customFormat="1" ht="12.75">
      <c r="A44" s="167" t="s">
        <v>93</v>
      </c>
      <c r="B44" s="177" t="s">
        <v>4</v>
      </c>
      <c r="C44" s="235">
        <v>53964085</v>
      </c>
      <c r="D44" s="158">
        <v>27299921</v>
      </c>
      <c r="E44" s="165"/>
    </row>
    <row r="45" spans="1:5" s="164" customFormat="1" ht="12.75">
      <c r="A45" s="192" t="s">
        <v>94</v>
      </c>
      <c r="B45" s="177"/>
      <c r="C45" s="235">
        <v>1750395</v>
      </c>
      <c r="D45" s="158">
        <v>4435721</v>
      </c>
      <c r="E45" s="165"/>
    </row>
    <row r="46" spans="1:5" s="164" customFormat="1" ht="12.75">
      <c r="A46" s="192" t="s">
        <v>95</v>
      </c>
      <c r="B46" s="177"/>
      <c r="C46" s="235">
        <v>19143516</v>
      </c>
      <c r="D46" s="158">
        <v>18167340</v>
      </c>
      <c r="E46" s="165"/>
    </row>
    <row r="47" spans="1:5" s="164" customFormat="1" ht="12.75">
      <c r="A47" s="180" t="s">
        <v>96</v>
      </c>
      <c r="B47" s="177"/>
      <c r="C47" s="235">
        <v>8382226</v>
      </c>
      <c r="D47" s="158">
        <v>7274355</v>
      </c>
      <c r="E47" s="165"/>
    </row>
    <row r="48" spans="1:5" s="164" customFormat="1" ht="12.75">
      <c r="A48" s="192" t="s">
        <v>97</v>
      </c>
      <c r="B48" s="177"/>
      <c r="C48" s="235">
        <v>874244</v>
      </c>
      <c r="D48" s="158">
        <v>874156</v>
      </c>
      <c r="E48" s="165"/>
    </row>
    <row r="49" spans="1:5" s="164" customFormat="1" ht="12.75" customHeight="1">
      <c r="A49" s="192" t="s">
        <v>98</v>
      </c>
      <c r="B49" s="177" t="s">
        <v>5</v>
      </c>
      <c r="C49" s="235">
        <v>4160640</v>
      </c>
      <c r="D49" s="158">
        <v>2976133</v>
      </c>
      <c r="E49" s="165"/>
    </row>
    <row r="50" spans="1:5" s="18" customFormat="1" ht="12.75">
      <c r="A50" s="123"/>
      <c r="B50" s="196"/>
      <c r="C50" s="201">
        <f>SUM(C44:C49)</f>
        <v>88275106</v>
      </c>
      <c r="D50" s="158">
        <f>SUM(D44:D49)</f>
        <v>61027626</v>
      </c>
      <c r="E50" s="165"/>
    </row>
    <row r="51" spans="1:5" s="164" customFormat="1" ht="12.75">
      <c r="A51" s="123" t="s">
        <v>99</v>
      </c>
      <c r="B51" s="196"/>
      <c r="C51" s="169"/>
      <c r="D51" s="169"/>
      <c r="E51" s="165"/>
    </row>
    <row r="52" spans="1:5" s="164" customFormat="1" ht="12.75">
      <c r="A52" s="192" t="s">
        <v>93</v>
      </c>
      <c r="B52" s="177" t="s">
        <v>4</v>
      </c>
      <c r="C52" s="235">
        <v>2880729</v>
      </c>
      <c r="D52" s="158">
        <v>4138393</v>
      </c>
      <c r="E52" s="165"/>
    </row>
    <row r="53" spans="1:5" s="164" customFormat="1" ht="12.75">
      <c r="A53" s="180" t="s">
        <v>100</v>
      </c>
      <c r="B53" s="177"/>
      <c r="C53" s="235">
        <v>3632651</v>
      </c>
      <c r="D53" s="158">
        <v>4707462</v>
      </c>
      <c r="E53" s="165"/>
    </row>
    <row r="54" spans="1:5" s="164" customFormat="1" ht="12.75">
      <c r="A54" s="180" t="s">
        <v>101</v>
      </c>
      <c r="B54" s="177"/>
      <c r="C54" s="235">
        <v>444723</v>
      </c>
      <c r="D54" s="158">
        <v>511689</v>
      </c>
      <c r="E54" s="165"/>
    </row>
    <row r="55" spans="1:5" s="164" customFormat="1" ht="12.75">
      <c r="A55" s="180" t="s">
        <v>135</v>
      </c>
      <c r="B55" s="177"/>
      <c r="C55" s="235">
        <v>6041696</v>
      </c>
      <c r="D55" s="158">
        <v>11893469</v>
      </c>
      <c r="E55" s="165"/>
    </row>
    <row r="56" spans="1:5" s="164" customFormat="1" ht="12.75">
      <c r="A56" s="180" t="s">
        <v>102</v>
      </c>
      <c r="B56" s="177"/>
      <c r="C56" s="235">
        <v>2507120</v>
      </c>
      <c r="D56" s="158">
        <v>2529209</v>
      </c>
      <c r="E56" s="165"/>
    </row>
    <row r="57" spans="1:5" s="164" customFormat="1" ht="12.75">
      <c r="A57" s="180" t="s">
        <v>103</v>
      </c>
      <c r="B57" s="177"/>
      <c r="C57" s="235">
        <v>2748893</v>
      </c>
      <c r="D57" s="158">
        <v>146920</v>
      </c>
      <c r="E57" s="165"/>
    </row>
    <row r="58" spans="1:5" s="164" customFormat="1" ht="12.75">
      <c r="A58" s="192" t="s">
        <v>104</v>
      </c>
      <c r="B58" s="177" t="s">
        <v>5</v>
      </c>
      <c r="C58" s="235">
        <v>8672338</v>
      </c>
      <c r="D58" s="158">
        <v>10630418</v>
      </c>
      <c r="E58" s="165"/>
    </row>
    <row r="59" spans="1:5" s="164" customFormat="1" ht="12.75">
      <c r="A59" s="186"/>
      <c r="B59" s="177"/>
      <c r="C59" s="201">
        <f>SUM(C52:C58)</f>
        <v>26928150</v>
      </c>
      <c r="D59" s="184">
        <f>SUM(D52:D58)</f>
        <v>34557560</v>
      </c>
      <c r="E59" s="165"/>
    </row>
    <row r="60" spans="1:5" s="164" customFormat="1" ht="12.75">
      <c r="A60" s="186" t="s">
        <v>123</v>
      </c>
      <c r="B60" s="177" t="s">
        <v>134</v>
      </c>
      <c r="C60" s="201">
        <v>0</v>
      </c>
      <c r="D60" s="184">
        <v>48487316</v>
      </c>
      <c r="E60" s="165"/>
    </row>
    <row r="61" spans="1:5" s="164" customFormat="1" ht="12.75">
      <c r="A61" s="124" t="s">
        <v>105</v>
      </c>
      <c r="B61" s="177"/>
      <c r="C61" s="152">
        <f>C50+C59</f>
        <v>115203256</v>
      </c>
      <c r="D61" s="184">
        <f>D50+D59+D60</f>
        <v>144072502</v>
      </c>
      <c r="E61" s="165"/>
    </row>
    <row r="62" spans="1:5" s="164" customFormat="1" ht="25.5" customHeight="1">
      <c r="A62" s="124" t="s">
        <v>106</v>
      </c>
      <c r="B62" s="196"/>
      <c r="C62" s="152">
        <f>C41+C61</f>
        <v>466644536</v>
      </c>
      <c r="D62" s="184">
        <f>D41+D61</f>
        <v>436493944</v>
      </c>
      <c r="E62" s="165"/>
    </row>
    <row r="63" spans="1:4" s="164" customFormat="1" ht="12.75">
      <c r="A63" s="188"/>
      <c r="B63" s="189"/>
      <c r="C63" s="190">
        <f>C30-C62</f>
        <v>0</v>
      </c>
      <c r="D63" s="170">
        <f>D30-D62</f>
        <v>0</v>
      </c>
    </row>
    <row r="64" spans="1:4" s="164" customFormat="1" ht="12.75">
      <c r="A64" s="188" t="s">
        <v>120</v>
      </c>
      <c r="B64" s="189"/>
      <c r="C64" s="202">
        <v>31166</v>
      </c>
      <c r="D64" s="203">
        <v>25454</v>
      </c>
    </row>
    <row r="65" spans="1:4" s="164" customFormat="1" ht="12.75">
      <c r="A65" s="188"/>
      <c r="B65" s="189"/>
      <c r="C65" s="202"/>
      <c r="D65" s="203"/>
    </row>
    <row r="66" spans="1:4" s="164" customFormat="1" ht="12.75">
      <c r="A66" s="188" t="s">
        <v>121</v>
      </c>
      <c r="B66" s="189"/>
      <c r="C66" s="202">
        <v>8725</v>
      </c>
      <c r="D66" s="203">
        <v>8662</v>
      </c>
    </row>
    <row r="67" spans="1:4" s="164" customFormat="1" ht="12.75">
      <c r="A67" s="188"/>
      <c r="B67" s="189"/>
      <c r="C67" s="197"/>
      <c r="D67" s="197"/>
    </row>
    <row r="68" spans="1:4" s="164" customFormat="1" ht="12.75">
      <c r="A68" s="188"/>
      <c r="B68" s="189"/>
      <c r="C68" s="190"/>
      <c r="D68" s="190"/>
    </row>
    <row r="69" spans="1:4" s="164" customFormat="1" ht="12.75">
      <c r="A69" s="188"/>
      <c r="B69" s="189"/>
      <c r="C69" s="190"/>
      <c r="D69" s="190"/>
    </row>
    <row r="70" spans="1:4" s="18" customFormat="1" ht="12.75">
      <c r="A70" s="19" t="s">
        <v>136</v>
      </c>
      <c r="B70" s="20"/>
      <c r="C70" s="21" t="s">
        <v>146</v>
      </c>
      <c r="D70" s="21"/>
    </row>
    <row r="71" spans="1:4" s="164" customFormat="1" ht="12.75">
      <c r="A71" s="198"/>
      <c r="B71" s="199"/>
      <c r="C71" s="200"/>
      <c r="D71" s="200"/>
    </row>
    <row r="72" spans="1:4" s="164" customFormat="1" ht="12.75">
      <c r="A72" s="198"/>
      <c r="B72" s="199"/>
      <c r="C72" s="200"/>
      <c r="D72" s="200"/>
    </row>
    <row r="73" spans="1:4" s="18" customFormat="1" ht="12.75">
      <c r="A73" s="19" t="s">
        <v>119</v>
      </c>
      <c r="B73" s="20"/>
      <c r="C73" s="21" t="s">
        <v>55</v>
      </c>
      <c r="D73" s="21"/>
    </row>
    <row r="74" ht="11.25">
      <c r="A74" s="63"/>
    </row>
    <row r="75" ht="11.25">
      <c r="A75" s="12"/>
    </row>
  </sheetData>
  <sheetProtection/>
  <mergeCells count="2">
    <mergeCell ref="C1:D1"/>
    <mergeCell ref="C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80" zoomScaleNormal="80" zoomScaleSheetLayoutView="75" zoomScalePageLayoutView="0" workbookViewId="0" topLeftCell="A16">
      <selection activeCell="J37" sqref="J37"/>
    </sheetView>
  </sheetViews>
  <sheetFormatPr defaultColWidth="31.25390625" defaultRowHeight="12.75"/>
  <cols>
    <col min="1" max="1" width="64.75390625" style="17" customWidth="1"/>
    <col min="2" max="2" width="8.125" style="17" customWidth="1"/>
    <col min="3" max="3" width="17.625" style="17" customWidth="1"/>
    <col min="4" max="4" width="17.125" style="17" customWidth="1"/>
    <col min="5" max="5" width="18.125" style="26" customWidth="1"/>
    <col min="6" max="6" width="18.75390625" style="26" customWidth="1"/>
    <col min="7" max="7" width="13.00390625" style="17" customWidth="1"/>
    <col min="8" max="8" width="13.625" style="17" customWidth="1"/>
    <col min="9" max="16384" width="31.25390625" style="17" customWidth="1"/>
  </cols>
  <sheetData>
    <row r="1" spans="1:6" ht="12.75">
      <c r="A1" s="145" t="s">
        <v>6</v>
      </c>
      <c r="B1" s="25"/>
      <c r="C1" s="25"/>
      <c r="D1" s="25"/>
      <c r="E1" s="55"/>
      <c r="F1" s="143" t="s">
        <v>7</v>
      </c>
    </row>
    <row r="2" spans="2:6" ht="12.75" customHeight="1">
      <c r="B2" s="25"/>
      <c r="C2" s="25"/>
      <c r="D2" s="25"/>
      <c r="E2" s="53"/>
      <c r="F2" s="143" t="s">
        <v>8</v>
      </c>
    </row>
    <row r="3" spans="2:6" ht="12" customHeight="1">
      <c r="B3" s="25"/>
      <c r="C3" s="25"/>
      <c r="D3" s="25"/>
      <c r="E3" s="14"/>
      <c r="F3" s="14"/>
    </row>
    <row r="4" spans="1:6" ht="13.5" customHeight="1">
      <c r="A4" s="27"/>
      <c r="B4" s="27"/>
      <c r="C4" s="27"/>
      <c r="D4" s="27"/>
      <c r="E4" s="28"/>
      <c r="F4" s="28"/>
    </row>
    <row r="5" spans="1:6" s="12" customFormat="1" ht="15.75">
      <c r="A5" s="141"/>
      <c r="B5" s="27"/>
      <c r="C5" s="27"/>
      <c r="D5" s="27"/>
      <c r="E5" s="28"/>
      <c r="F5" s="28"/>
    </row>
    <row r="6" spans="1:6" s="12" customFormat="1" ht="15.75">
      <c r="A6" s="141" t="s">
        <v>9</v>
      </c>
      <c r="B6" s="57"/>
      <c r="C6" s="57"/>
      <c r="D6" s="57"/>
      <c r="E6" s="57"/>
      <c r="F6" s="57"/>
    </row>
    <row r="7" spans="1:6" s="12" customFormat="1" ht="12.75">
      <c r="A7" s="45"/>
      <c r="B7" s="45"/>
      <c r="C7" s="45"/>
      <c r="D7" s="45"/>
      <c r="E7" s="45"/>
      <c r="F7" s="45"/>
    </row>
    <row r="8" spans="1:4" ht="12.75">
      <c r="A8" s="54" t="s">
        <v>188</v>
      </c>
      <c r="B8" s="29"/>
      <c r="C8" s="29"/>
      <c r="D8" s="29"/>
    </row>
    <row r="9" spans="1:6" ht="37.5" customHeight="1">
      <c r="A9" s="160" t="s">
        <v>10</v>
      </c>
      <c r="B9" s="159" t="s">
        <v>11</v>
      </c>
      <c r="C9" s="248" t="s">
        <v>201</v>
      </c>
      <c r="D9" s="249"/>
      <c r="E9" s="248" t="s">
        <v>189</v>
      </c>
      <c r="F9" s="249"/>
    </row>
    <row r="10" spans="1:6" ht="37.5" customHeight="1">
      <c r="A10" s="160"/>
      <c r="B10" s="159"/>
      <c r="C10" s="119" t="s">
        <v>151</v>
      </c>
      <c r="D10" s="120" t="s">
        <v>152</v>
      </c>
      <c r="E10" s="119" t="s">
        <v>151</v>
      </c>
      <c r="F10" s="120" t="s">
        <v>152</v>
      </c>
    </row>
    <row r="11" spans="1:6" ht="12.75">
      <c r="A11" s="129" t="s">
        <v>124</v>
      </c>
      <c r="B11" s="159"/>
      <c r="C11" s="159"/>
      <c r="D11" s="159"/>
      <c r="E11" s="119"/>
      <c r="F11" s="120"/>
    </row>
    <row r="12" spans="1:8" ht="12.75">
      <c r="A12" s="126" t="s">
        <v>12</v>
      </c>
      <c r="B12" s="3" t="s">
        <v>1</v>
      </c>
      <c r="C12" s="237">
        <v>52527817</v>
      </c>
      <c r="D12" s="238">
        <v>45030288</v>
      </c>
      <c r="E12" s="237">
        <v>147895095</v>
      </c>
      <c r="F12" s="238">
        <v>135666272</v>
      </c>
      <c r="G12" s="213"/>
      <c r="H12" s="213"/>
    </row>
    <row r="13" spans="1:8" ht="12.75">
      <c r="A13" s="127" t="s">
        <v>13</v>
      </c>
      <c r="B13" s="3"/>
      <c r="C13" s="237">
        <v>1605975</v>
      </c>
      <c r="D13" s="238">
        <v>1648649</v>
      </c>
      <c r="E13" s="237">
        <v>4817928</v>
      </c>
      <c r="F13" s="238">
        <v>4945956</v>
      </c>
      <c r="G13" s="213"/>
      <c r="H13" s="213"/>
    </row>
    <row r="14" spans="1:8" ht="12.75">
      <c r="A14" s="128"/>
      <c r="B14" s="51"/>
      <c r="C14" s="237">
        <f>SUM(C12:C13)</f>
        <v>54133792</v>
      </c>
      <c r="D14" s="238">
        <f>SUM(D12:D13)</f>
        <v>46678937</v>
      </c>
      <c r="E14" s="235">
        <f>SUM(E12:E13)</f>
        <v>152713023</v>
      </c>
      <c r="F14" s="238">
        <f>SUM(F12:F13)</f>
        <v>140612228</v>
      </c>
      <c r="G14" s="213"/>
      <c r="H14" s="213"/>
    </row>
    <row r="15" spans="1:8" ht="12.75">
      <c r="A15" s="126" t="s">
        <v>14</v>
      </c>
      <c r="B15" s="3" t="s">
        <v>2</v>
      </c>
      <c r="C15" s="237">
        <v>-36577351</v>
      </c>
      <c r="D15" s="238">
        <v>-31032010</v>
      </c>
      <c r="E15" s="237">
        <v>-97422706</v>
      </c>
      <c r="F15" s="238">
        <v>-90453617</v>
      </c>
      <c r="G15" s="213"/>
      <c r="H15" s="213"/>
    </row>
    <row r="16" spans="1:8" ht="12.75">
      <c r="A16" s="129" t="s">
        <v>15</v>
      </c>
      <c r="B16" s="3"/>
      <c r="C16" s="146">
        <f>SUM(C14:C15)</f>
        <v>17556441</v>
      </c>
      <c r="D16" s="157">
        <f>SUM(D14:D15)</f>
        <v>15646927</v>
      </c>
      <c r="E16" s="146">
        <f>SUM(E14:E15)</f>
        <v>55290317</v>
      </c>
      <c r="F16" s="157">
        <f>SUM(F14:F15)</f>
        <v>50158611</v>
      </c>
      <c r="G16" s="213"/>
      <c r="H16" s="213"/>
    </row>
    <row r="17" spans="1:8" ht="12.75">
      <c r="A17" s="126" t="s">
        <v>16</v>
      </c>
      <c r="B17" s="3"/>
      <c r="C17" s="237">
        <v>-3992474</v>
      </c>
      <c r="D17" s="238">
        <v>-4608335</v>
      </c>
      <c r="E17" s="237">
        <v>-14150261</v>
      </c>
      <c r="F17" s="238">
        <v>-14104212</v>
      </c>
      <c r="G17" s="213"/>
      <c r="H17" s="213"/>
    </row>
    <row r="18" spans="1:8" ht="12.75">
      <c r="A18" s="126" t="s">
        <v>17</v>
      </c>
      <c r="B18" s="3"/>
      <c r="C18" s="237">
        <v>-402036</v>
      </c>
      <c r="D18" s="238">
        <v>-419897</v>
      </c>
      <c r="E18" s="237">
        <v>-1157686</v>
      </c>
      <c r="F18" s="238">
        <v>-1732942</v>
      </c>
      <c r="G18" s="213"/>
      <c r="H18" s="213"/>
    </row>
    <row r="19" spans="1:8" ht="12.75">
      <c r="A19" s="130" t="s">
        <v>18</v>
      </c>
      <c r="B19" s="30"/>
      <c r="C19" s="146">
        <f>SUM(C16:C18)</f>
        <v>13161931</v>
      </c>
      <c r="D19" s="157">
        <f>SUM(D16:D18)</f>
        <v>10618695</v>
      </c>
      <c r="E19" s="146">
        <f>SUM(E16:E18)</f>
        <v>39982370</v>
      </c>
      <c r="F19" s="157">
        <f>SUM(F16:F18)</f>
        <v>34321457</v>
      </c>
      <c r="G19" s="213"/>
      <c r="H19" s="213"/>
    </row>
    <row r="20" spans="1:8" ht="12.75">
      <c r="A20" s="126" t="s">
        <v>125</v>
      </c>
      <c r="B20" s="212" t="s">
        <v>147</v>
      </c>
      <c r="C20" s="237">
        <v>-3785134</v>
      </c>
      <c r="D20" s="241" t="s">
        <v>182</v>
      </c>
      <c r="E20" s="237">
        <v>-8999950</v>
      </c>
      <c r="F20" s="241" t="s">
        <v>182</v>
      </c>
      <c r="G20" s="213"/>
      <c r="H20" s="213"/>
    </row>
    <row r="21" spans="1:8" ht="12.75">
      <c r="A21" s="126" t="s">
        <v>19</v>
      </c>
      <c r="B21" s="3"/>
      <c r="C21" s="237">
        <v>-1607556</v>
      </c>
      <c r="D21" s="238">
        <v>-1230992</v>
      </c>
      <c r="E21" s="237">
        <v>-4772322</v>
      </c>
      <c r="F21" s="238">
        <v>-4643214</v>
      </c>
      <c r="G21" s="213"/>
      <c r="H21" s="213"/>
    </row>
    <row r="22" spans="1:8" ht="12.75">
      <c r="A22" s="131" t="s">
        <v>20</v>
      </c>
      <c r="B22" s="3"/>
      <c r="C22" s="237">
        <v>861857</v>
      </c>
      <c r="D22" s="238">
        <v>653002</v>
      </c>
      <c r="E22" s="237">
        <v>2830080</v>
      </c>
      <c r="F22" s="238">
        <v>1983007</v>
      </c>
      <c r="G22" s="213"/>
      <c r="H22" s="213"/>
    </row>
    <row r="23" spans="1:8" ht="12.75">
      <c r="A23" s="131" t="s">
        <v>21</v>
      </c>
      <c r="B23" s="3"/>
      <c r="C23" s="237">
        <v>-516915</v>
      </c>
      <c r="D23" s="238">
        <v>-521347</v>
      </c>
      <c r="E23" s="237">
        <v>-674924</v>
      </c>
      <c r="F23" s="238">
        <v>-946903</v>
      </c>
      <c r="G23" s="213"/>
      <c r="H23" s="213"/>
    </row>
    <row r="24" spans="1:8" ht="12.75">
      <c r="A24" s="126" t="s">
        <v>22</v>
      </c>
      <c r="B24" s="3"/>
      <c r="C24" s="237">
        <v>-72246</v>
      </c>
      <c r="D24" s="238">
        <v>-33425</v>
      </c>
      <c r="E24" s="237">
        <v>-219838</v>
      </c>
      <c r="F24" s="238">
        <v>-213823</v>
      </c>
      <c r="G24" s="213"/>
      <c r="H24" s="213"/>
    </row>
    <row r="25" spans="1:8" ht="12.75">
      <c r="A25" s="127" t="s">
        <v>23</v>
      </c>
      <c r="B25" s="3"/>
      <c r="C25" s="237">
        <v>1032548</v>
      </c>
      <c r="D25" s="238">
        <v>1110204</v>
      </c>
      <c r="E25" s="237">
        <v>3382328</v>
      </c>
      <c r="F25" s="238">
        <v>3058045</v>
      </c>
      <c r="G25" s="213"/>
      <c r="H25" s="213"/>
    </row>
    <row r="26" spans="1:8" ht="12.75">
      <c r="A26" s="132" t="s">
        <v>157</v>
      </c>
      <c r="B26" s="30"/>
      <c r="C26" s="237">
        <v>-139435</v>
      </c>
      <c r="D26" s="238">
        <v>-367834</v>
      </c>
      <c r="E26" s="237">
        <v>-424175</v>
      </c>
      <c r="F26" s="238">
        <v>-799768</v>
      </c>
      <c r="G26" s="213"/>
      <c r="H26" s="213"/>
    </row>
    <row r="27" spans="1:8" ht="12.75">
      <c r="A27" s="133" t="s">
        <v>158</v>
      </c>
      <c r="B27" s="3"/>
      <c r="C27" s="146">
        <f>SUM(C19:C26)</f>
        <v>8935050</v>
      </c>
      <c r="D27" s="157">
        <f>SUM(D19:D26)</f>
        <v>10228303</v>
      </c>
      <c r="E27" s="146">
        <f>SUM(E19:E26)</f>
        <v>31103569</v>
      </c>
      <c r="F27" s="157">
        <f>SUM(F19:F26)</f>
        <v>32758801</v>
      </c>
      <c r="G27" s="213"/>
      <c r="H27" s="213"/>
    </row>
    <row r="28" spans="1:8" ht="12.75">
      <c r="A28" s="128" t="s">
        <v>25</v>
      </c>
      <c r="B28" s="51" t="s">
        <v>3</v>
      </c>
      <c r="C28" s="237">
        <v>-2142578</v>
      </c>
      <c r="D28" s="238">
        <v>-2460019</v>
      </c>
      <c r="E28" s="237">
        <v>-9522675</v>
      </c>
      <c r="F28" s="238">
        <v>-7861293</v>
      </c>
      <c r="G28" s="213"/>
      <c r="H28" s="213"/>
    </row>
    <row r="29" spans="1:8" ht="12.75">
      <c r="A29" s="129" t="s">
        <v>127</v>
      </c>
      <c r="B29" s="3"/>
      <c r="C29" s="146">
        <f>SUM(C27:C28)</f>
        <v>6792472</v>
      </c>
      <c r="D29" s="157">
        <f>SUM(D27:D28)</f>
        <v>7768284</v>
      </c>
      <c r="E29" s="146">
        <f>SUM(E27:E28)</f>
        <v>21580894</v>
      </c>
      <c r="F29" s="157">
        <f>SUM(F27:F28)</f>
        <v>24897508</v>
      </c>
      <c r="G29" s="213"/>
      <c r="H29" s="213"/>
    </row>
    <row r="30" spans="1:8" ht="12.75">
      <c r="A30" s="129" t="s">
        <v>128</v>
      </c>
      <c r="B30" s="3"/>
      <c r="C30" s="3"/>
      <c r="D30" s="212"/>
      <c r="E30" s="146"/>
      <c r="F30" s="157"/>
      <c r="G30" s="213"/>
      <c r="H30" s="213"/>
    </row>
    <row r="31" spans="1:8" ht="12.75">
      <c r="A31" s="161" t="s">
        <v>159</v>
      </c>
      <c r="B31" s="3" t="s">
        <v>134</v>
      </c>
      <c r="C31" s="205">
        <v>0</v>
      </c>
      <c r="D31" s="239">
        <v>-241502</v>
      </c>
      <c r="E31" s="201">
        <v>42198166</v>
      </c>
      <c r="F31" s="206">
        <v>-1586159</v>
      </c>
      <c r="G31" s="213"/>
      <c r="H31" s="213"/>
    </row>
    <row r="32" spans="1:8" ht="12.75">
      <c r="A32" s="129" t="s">
        <v>26</v>
      </c>
      <c r="B32" s="3"/>
      <c r="C32" s="237">
        <f>C29+C31</f>
        <v>6792472</v>
      </c>
      <c r="D32" s="238">
        <f>D29+D31</f>
        <v>7526782</v>
      </c>
      <c r="E32" s="237">
        <f>E29+E31</f>
        <v>63779060</v>
      </c>
      <c r="F32" s="238">
        <f>F29+F31</f>
        <v>23311349</v>
      </c>
      <c r="G32" s="213"/>
      <c r="H32" s="213"/>
    </row>
    <row r="33" spans="1:8" ht="12.75">
      <c r="A33" s="130" t="s">
        <v>27</v>
      </c>
      <c r="B33" s="30"/>
      <c r="C33" s="30"/>
      <c r="D33" s="212"/>
      <c r="E33" s="146"/>
      <c r="F33" s="157"/>
      <c r="G33" s="213"/>
      <c r="H33" s="213"/>
    </row>
    <row r="34" spans="1:8" ht="12.75">
      <c r="A34" s="126" t="s">
        <v>28</v>
      </c>
      <c r="B34" s="3"/>
      <c r="C34" s="205">
        <f>C32-C35</f>
        <v>6792472</v>
      </c>
      <c r="D34" s="239">
        <f>D32-D35</f>
        <v>7730350</v>
      </c>
      <c r="E34" s="201">
        <f>E32-E35</f>
        <v>63779060</v>
      </c>
      <c r="F34" s="206">
        <f>F32-F35</f>
        <v>23568904</v>
      </c>
      <c r="G34" s="213"/>
      <c r="H34" s="213"/>
    </row>
    <row r="35" spans="1:8" ht="12.75">
      <c r="A35" s="126" t="s">
        <v>33</v>
      </c>
      <c r="B35" s="3"/>
      <c r="C35" s="237">
        <v>0</v>
      </c>
      <c r="D35" s="238">
        <v>-203568</v>
      </c>
      <c r="E35" s="235">
        <v>0</v>
      </c>
      <c r="F35" s="238">
        <v>-257555</v>
      </c>
      <c r="G35" s="213"/>
      <c r="H35" s="213"/>
    </row>
    <row r="36" spans="1:8" ht="12.75">
      <c r="A36" s="130" t="s">
        <v>30</v>
      </c>
      <c r="B36" s="30"/>
      <c r="C36" s="30"/>
      <c r="D36" s="212"/>
      <c r="E36" s="146"/>
      <c r="F36" s="157"/>
      <c r="G36" s="213"/>
      <c r="H36" s="213"/>
    </row>
    <row r="37" spans="1:8" s="9" customFormat="1" ht="26.25" customHeight="1">
      <c r="A37" s="126" t="s">
        <v>160</v>
      </c>
      <c r="B37" s="3"/>
      <c r="C37" s="3"/>
      <c r="D37" s="212"/>
      <c r="E37" s="146">
        <v>0</v>
      </c>
      <c r="F37" s="157">
        <v>0</v>
      </c>
      <c r="G37" s="213"/>
      <c r="H37" s="213"/>
    </row>
    <row r="38" spans="1:8" s="9" customFormat="1" ht="12.75">
      <c r="A38" s="126" t="s">
        <v>31</v>
      </c>
      <c r="B38" s="3"/>
      <c r="C38" s="237">
        <v>-83</v>
      </c>
      <c r="D38" s="238">
        <v>31192</v>
      </c>
      <c r="E38" s="237">
        <v>-7292</v>
      </c>
      <c r="F38" s="238">
        <v>81519</v>
      </c>
      <c r="G38" s="213"/>
      <c r="H38" s="213"/>
    </row>
    <row r="39" spans="1:8" s="9" customFormat="1" ht="25.5">
      <c r="A39" s="129" t="s">
        <v>161</v>
      </c>
      <c r="B39" s="3"/>
      <c r="C39" s="205">
        <f>C38</f>
        <v>-83</v>
      </c>
      <c r="D39" s="239">
        <f>D38</f>
        <v>31192</v>
      </c>
      <c r="E39" s="201">
        <f>E38</f>
        <v>-7292</v>
      </c>
      <c r="F39" s="206">
        <f>F38</f>
        <v>81519</v>
      </c>
      <c r="G39" s="213"/>
      <c r="H39" s="213"/>
    </row>
    <row r="40" spans="1:8" s="9" customFormat="1" ht="25.5">
      <c r="A40" s="126" t="s">
        <v>153</v>
      </c>
      <c r="B40" s="3"/>
      <c r="C40" s="205"/>
      <c r="D40" s="239"/>
      <c r="E40" s="201"/>
      <c r="F40" s="206"/>
      <c r="G40" s="213"/>
      <c r="H40" s="213"/>
    </row>
    <row r="41" spans="1:8" s="9" customFormat="1" ht="12.75">
      <c r="A41" s="126" t="s">
        <v>154</v>
      </c>
      <c r="B41" s="3"/>
      <c r="C41" s="237">
        <v>364316</v>
      </c>
      <c r="D41" s="238">
        <v>-4240</v>
      </c>
      <c r="E41" s="237">
        <v>-953882</v>
      </c>
      <c r="F41" s="238">
        <v>16963</v>
      </c>
      <c r="G41" s="213"/>
      <c r="H41" s="213"/>
    </row>
    <row r="42" spans="1:8" s="9" customFormat="1" ht="25.5">
      <c r="A42" s="130" t="s">
        <v>155</v>
      </c>
      <c r="B42" s="3"/>
      <c r="C42" s="205">
        <f>C41</f>
        <v>364316</v>
      </c>
      <c r="D42" s="239">
        <f>D41</f>
        <v>-4240</v>
      </c>
      <c r="E42" s="201">
        <f>E41</f>
        <v>-953882</v>
      </c>
      <c r="F42" s="206">
        <f>F41</f>
        <v>16963</v>
      </c>
      <c r="G42" s="213"/>
      <c r="H42" s="213"/>
    </row>
    <row r="43" spans="1:8" s="9" customFormat="1" ht="12.75">
      <c r="A43" s="130" t="s">
        <v>156</v>
      </c>
      <c r="B43" s="3"/>
      <c r="C43" s="205">
        <f>C39+C42</f>
        <v>364233</v>
      </c>
      <c r="D43" s="239">
        <f>D39+D42</f>
        <v>26952</v>
      </c>
      <c r="E43" s="201">
        <f>E39+E42</f>
        <v>-961174</v>
      </c>
      <c r="F43" s="206">
        <f>F39+F42</f>
        <v>98482</v>
      </c>
      <c r="G43" s="213"/>
      <c r="H43" s="213"/>
    </row>
    <row r="44" spans="1:8" s="9" customFormat="1" ht="26.25" customHeight="1">
      <c r="A44" s="129" t="s">
        <v>32</v>
      </c>
      <c r="B44" s="3"/>
      <c r="C44" s="205">
        <f>C32+C43</f>
        <v>7156705</v>
      </c>
      <c r="D44" s="239">
        <f>D32+D43</f>
        <v>7553734</v>
      </c>
      <c r="E44" s="207">
        <f>E32+E43</f>
        <v>62817886</v>
      </c>
      <c r="F44" s="206">
        <f>F32+F43</f>
        <v>23409831</v>
      </c>
      <c r="G44" s="213"/>
      <c r="H44" s="213"/>
    </row>
    <row r="45" spans="1:8" ht="12.75">
      <c r="A45" s="129" t="s">
        <v>27</v>
      </c>
      <c r="B45" s="3"/>
      <c r="C45" s="3"/>
      <c r="D45" s="212"/>
      <c r="E45" s="146"/>
      <c r="F45" s="157"/>
      <c r="G45" s="213"/>
      <c r="H45" s="213"/>
    </row>
    <row r="46" spans="1:8" ht="12.75">
      <c r="A46" s="126" t="s">
        <v>28</v>
      </c>
      <c r="B46" s="3"/>
      <c r="C46" s="205">
        <f>C44-C47</f>
        <v>7156705</v>
      </c>
      <c r="D46" s="239">
        <f>D44-D47</f>
        <v>7757302</v>
      </c>
      <c r="E46" s="201">
        <f>E44-E47</f>
        <v>62817886</v>
      </c>
      <c r="F46" s="206">
        <f>F44-F47</f>
        <v>23667386</v>
      </c>
      <c r="G46" s="213"/>
      <c r="H46" s="213"/>
    </row>
    <row r="47" spans="1:8" ht="12.75">
      <c r="A47" s="126" t="s">
        <v>33</v>
      </c>
      <c r="B47" s="3"/>
      <c r="C47" s="237">
        <v>0</v>
      </c>
      <c r="D47" s="238">
        <v>-203568</v>
      </c>
      <c r="E47" s="235">
        <v>0</v>
      </c>
      <c r="F47" s="238">
        <v>-257555</v>
      </c>
      <c r="G47" s="213"/>
      <c r="H47" s="213"/>
    </row>
    <row r="48" spans="1:8" ht="12.75">
      <c r="A48" s="126"/>
      <c r="B48" s="3"/>
      <c r="C48" s="205">
        <f>SUM(C46:C47)</f>
        <v>7156705</v>
      </c>
      <c r="D48" s="239">
        <f>SUM(D46:D47)</f>
        <v>7553734</v>
      </c>
      <c r="E48" s="201">
        <f>SUM(E46:E47)</f>
        <v>62817886</v>
      </c>
      <c r="F48" s="206">
        <f>SUM(F46:F47)</f>
        <v>23409831</v>
      </c>
      <c r="G48" s="213"/>
      <c r="H48" s="213"/>
    </row>
    <row r="49" spans="1:8" ht="12.75">
      <c r="A49" s="129" t="s">
        <v>34</v>
      </c>
      <c r="B49" s="3"/>
      <c r="C49" s="208"/>
      <c r="D49" s="240"/>
      <c r="E49" s="209"/>
      <c r="F49" s="210"/>
      <c r="G49" s="213"/>
      <c r="H49" s="213"/>
    </row>
    <row r="50" spans="1:8" ht="25.5">
      <c r="A50" s="126" t="s">
        <v>137</v>
      </c>
      <c r="B50" s="3"/>
      <c r="C50" s="243" t="s">
        <v>190</v>
      </c>
      <c r="D50" s="244" t="s">
        <v>191</v>
      </c>
      <c r="E50" s="245" t="s">
        <v>194</v>
      </c>
      <c r="F50" s="244" t="s">
        <v>193</v>
      </c>
      <c r="G50" s="213"/>
      <c r="H50" s="213"/>
    </row>
    <row r="51" spans="1:8" ht="12.75">
      <c r="A51" s="130" t="s">
        <v>129</v>
      </c>
      <c r="B51" s="3"/>
      <c r="C51" s="243"/>
      <c r="D51" s="240"/>
      <c r="E51" s="211"/>
      <c r="F51" s="210"/>
      <c r="G51" s="213"/>
      <c r="H51" s="213"/>
    </row>
    <row r="52" spans="1:8" ht="25.5">
      <c r="A52" s="126" t="s">
        <v>162</v>
      </c>
      <c r="B52" s="3"/>
      <c r="C52" s="243" t="s">
        <v>190</v>
      </c>
      <c r="D52" s="244" t="s">
        <v>192</v>
      </c>
      <c r="E52" s="245" t="s">
        <v>195</v>
      </c>
      <c r="F52" s="244" t="s">
        <v>196</v>
      </c>
      <c r="G52" s="213"/>
      <c r="H52" s="213"/>
    </row>
    <row r="56" spans="1:6" s="31" customFormat="1" ht="12.75">
      <c r="A56" s="32" t="s">
        <v>136</v>
      </c>
      <c r="B56" s="33"/>
      <c r="C56" s="204"/>
      <c r="D56" s="204"/>
      <c r="E56" s="52" t="str">
        <f>'Ф1'!C70</f>
        <v>Uzbekov A.A.</v>
      </c>
      <c r="F56" s="52"/>
    </row>
    <row r="57" spans="1:6" s="31" customFormat="1" ht="12.75">
      <c r="A57" s="17"/>
      <c r="B57" s="13"/>
      <c r="C57" s="13"/>
      <c r="D57" s="13"/>
      <c r="E57" s="36"/>
      <c r="F57" s="36"/>
    </row>
    <row r="58" spans="1:6" s="31" customFormat="1" ht="12.75">
      <c r="A58" s="1"/>
      <c r="B58" s="22"/>
      <c r="C58" s="22"/>
      <c r="D58" s="22"/>
      <c r="E58" s="36"/>
      <c r="F58" s="36"/>
    </row>
    <row r="59" spans="1:6" s="31" customFormat="1" ht="12.75" customHeight="1">
      <c r="A59" s="32" t="s">
        <v>54</v>
      </c>
      <c r="B59" s="33"/>
      <c r="C59" s="204"/>
      <c r="D59" s="204"/>
      <c r="E59" s="52" t="s">
        <v>55</v>
      </c>
      <c r="F59" s="52"/>
    </row>
    <row r="60" spans="1:6" s="31" customFormat="1" ht="12.75">
      <c r="A60" s="17"/>
      <c r="B60" s="13"/>
      <c r="C60" s="13"/>
      <c r="D60" s="13"/>
      <c r="E60" s="36"/>
      <c r="F60" s="36"/>
    </row>
    <row r="61" spans="1:6" s="31" customFormat="1" ht="12.75">
      <c r="A61" s="17"/>
      <c r="B61" s="37"/>
      <c r="C61" s="37"/>
      <c r="D61" s="37"/>
      <c r="E61" s="35"/>
      <c r="F61" s="35"/>
    </row>
    <row r="62" spans="1:6" s="31" customFormat="1" ht="12.75">
      <c r="A62" s="13"/>
      <c r="B62" s="37"/>
      <c r="C62" s="37"/>
      <c r="D62" s="37"/>
      <c r="E62" s="34"/>
      <c r="F62" s="34"/>
    </row>
  </sheetData>
  <sheetProtection/>
  <mergeCells count="2">
    <mergeCell ref="C9:D9"/>
    <mergeCell ref="E9:F9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9"/>
  <sheetViews>
    <sheetView tabSelected="1" zoomScale="80" zoomScaleNormal="80" zoomScalePageLayoutView="0" workbookViewId="0" topLeftCell="A22">
      <selection activeCell="D67" sqref="D67"/>
    </sheetView>
  </sheetViews>
  <sheetFormatPr defaultColWidth="9.00390625" defaultRowHeight="12.75"/>
  <cols>
    <col min="1" max="1" width="68.875" style="65" customWidth="1"/>
    <col min="2" max="2" width="11.875" style="65" customWidth="1"/>
    <col min="3" max="3" width="21.25390625" style="79" customWidth="1"/>
    <col min="4" max="4" width="21.25390625" style="67" customWidth="1"/>
    <col min="5" max="16384" width="9.125" style="65" customWidth="1"/>
  </cols>
  <sheetData>
    <row r="1" spans="1:4" ht="12.75">
      <c r="A1" s="145" t="s">
        <v>6</v>
      </c>
      <c r="B1" s="81"/>
      <c r="C1" s="82"/>
      <c r="D1" s="143" t="s">
        <v>7</v>
      </c>
    </row>
    <row r="2" spans="1:4" ht="13.5" customHeight="1">
      <c r="A2" s="81"/>
      <c r="B2" s="83"/>
      <c r="C2" s="82"/>
      <c r="D2" s="143" t="s">
        <v>8</v>
      </c>
    </row>
    <row r="3" spans="1:4" ht="14.25" customHeight="1">
      <c r="A3" s="84"/>
      <c r="B3" s="83"/>
      <c r="C3" s="85"/>
      <c r="D3" s="86"/>
    </row>
    <row r="4" spans="1:4" ht="14.25" customHeight="1">
      <c r="A4" s="84"/>
      <c r="B4" s="83"/>
      <c r="C4" s="85"/>
      <c r="D4" s="87"/>
    </row>
    <row r="5" spans="1:4" ht="15.75">
      <c r="A5" s="142" t="s">
        <v>144</v>
      </c>
      <c r="B5" s="88"/>
      <c r="C5" s="88"/>
      <c r="D5" s="89"/>
    </row>
    <row r="6" spans="1:4" ht="12.75">
      <c r="A6" s="81"/>
      <c r="B6" s="81"/>
      <c r="C6" s="90"/>
      <c r="D6" s="91"/>
    </row>
    <row r="7" spans="1:4" ht="12.75">
      <c r="A7" s="81"/>
      <c r="B7" s="81"/>
      <c r="C7" s="90"/>
      <c r="D7" s="91"/>
    </row>
    <row r="8" spans="1:4" ht="13.5" thickBot="1">
      <c r="A8" s="92" t="str">
        <f>'Ф2'!A8</f>
        <v>For nine months period ended 30 September, 2016</v>
      </c>
      <c r="B8" s="81"/>
      <c r="C8" s="90"/>
      <c r="D8" s="93"/>
    </row>
    <row r="9" spans="1:4" s="66" customFormat="1" ht="51">
      <c r="A9" s="219" t="s">
        <v>10</v>
      </c>
      <c r="B9" s="220" t="s">
        <v>11</v>
      </c>
      <c r="C9" s="221" t="s">
        <v>181</v>
      </c>
      <c r="D9" s="222" t="s">
        <v>184</v>
      </c>
    </row>
    <row r="10" spans="1:5" s="66" customFormat="1" ht="12.75">
      <c r="A10" s="134" t="s">
        <v>56</v>
      </c>
      <c r="B10" s="135"/>
      <c r="C10" s="150"/>
      <c r="D10" s="223"/>
      <c r="E10" s="68"/>
    </row>
    <row r="11" spans="1:6" s="66" customFormat="1" ht="12.75">
      <c r="A11" s="162" t="s">
        <v>126</v>
      </c>
      <c r="B11" s="101"/>
      <c r="C11" s="201">
        <v>31103569</v>
      </c>
      <c r="D11" s="214">
        <v>32758801</v>
      </c>
      <c r="E11" s="68"/>
      <c r="F11" s="231"/>
    </row>
    <row r="12" spans="1:6" s="66" customFormat="1" ht="12.75">
      <c r="A12" s="162" t="s">
        <v>130</v>
      </c>
      <c r="B12" s="101"/>
      <c r="C12" s="201">
        <v>42198166</v>
      </c>
      <c r="D12" s="214">
        <v>-1684962</v>
      </c>
      <c r="E12" s="68"/>
      <c r="F12" s="231"/>
    </row>
    <row r="13" spans="1:6" s="66" customFormat="1" ht="12.75">
      <c r="A13" s="94" t="s">
        <v>24</v>
      </c>
      <c r="B13" s="101"/>
      <c r="C13" s="151">
        <f>C11+C12</f>
        <v>73301735</v>
      </c>
      <c r="D13" s="224">
        <f>D11+D12</f>
        <v>31073839</v>
      </c>
      <c r="E13" s="68"/>
      <c r="F13" s="231"/>
    </row>
    <row r="14" spans="1:6" s="66" customFormat="1" ht="15.75" customHeight="1">
      <c r="A14" s="109" t="s">
        <v>57</v>
      </c>
      <c r="B14" s="101"/>
      <c r="C14" s="151"/>
      <c r="D14" s="224"/>
      <c r="E14" s="68"/>
      <c r="F14" s="231"/>
    </row>
    <row r="15" spans="1:6" s="66" customFormat="1" ht="12.75">
      <c r="A15" s="95" t="s">
        <v>58</v>
      </c>
      <c r="B15" s="96"/>
      <c r="C15" s="234">
        <v>20760281</v>
      </c>
      <c r="D15" s="214">
        <v>24050863</v>
      </c>
      <c r="E15" s="68"/>
      <c r="F15" s="231"/>
    </row>
    <row r="16" spans="1:6" s="66" customFormat="1" ht="12.75">
      <c r="A16" s="95" t="s">
        <v>59</v>
      </c>
      <c r="B16" s="96"/>
      <c r="C16" s="234">
        <v>2290183</v>
      </c>
      <c r="D16" s="214">
        <v>3081763</v>
      </c>
      <c r="E16" s="68"/>
      <c r="F16" s="231"/>
    </row>
    <row r="17" spans="1:6" s="66" customFormat="1" ht="12.75">
      <c r="A17" s="95" t="s">
        <v>60</v>
      </c>
      <c r="B17" s="96"/>
      <c r="C17" s="234">
        <v>913326</v>
      </c>
      <c r="D17" s="214">
        <v>52876</v>
      </c>
      <c r="E17" s="68"/>
      <c r="F17" s="231"/>
    </row>
    <row r="18" spans="1:6" s="66" customFormat="1" ht="12.75">
      <c r="A18" s="95" t="s">
        <v>166</v>
      </c>
      <c r="B18" s="96"/>
      <c r="C18" s="234">
        <v>-201574</v>
      </c>
      <c r="D18" s="214">
        <v>4215309</v>
      </c>
      <c r="E18" s="68"/>
      <c r="F18" s="231"/>
    </row>
    <row r="19" spans="1:6" s="66" customFormat="1" ht="12.75">
      <c r="A19" s="95" t="s">
        <v>163</v>
      </c>
      <c r="B19" s="96"/>
      <c r="C19" s="234">
        <v>1040905</v>
      </c>
      <c r="D19" s="214">
        <v>153117</v>
      </c>
      <c r="E19" s="68"/>
      <c r="F19" s="231"/>
    </row>
    <row r="20" spans="1:6" s="66" customFormat="1" ht="12.75">
      <c r="A20" s="95" t="s">
        <v>61</v>
      </c>
      <c r="B20" s="96"/>
      <c r="C20" s="234">
        <v>970636</v>
      </c>
      <c r="D20" s="214">
        <v>1146993</v>
      </c>
      <c r="E20" s="68"/>
      <c r="F20" s="231"/>
    </row>
    <row r="21" spans="1:6" s="66" customFormat="1" ht="12.75">
      <c r="A21" s="95" t="s">
        <v>167</v>
      </c>
      <c r="B21" s="96"/>
      <c r="C21" s="234">
        <v>35765</v>
      </c>
      <c r="D21" s="214">
        <v>356455</v>
      </c>
      <c r="E21" s="68"/>
      <c r="F21" s="231"/>
    </row>
    <row r="22" spans="1:6" s="66" customFormat="1" ht="12.75">
      <c r="A22" s="95" t="s">
        <v>125</v>
      </c>
      <c r="B22" s="98" t="s">
        <v>147</v>
      </c>
      <c r="C22" s="234">
        <v>8999950</v>
      </c>
      <c r="D22" s="233" t="s">
        <v>182</v>
      </c>
      <c r="E22" s="68"/>
      <c r="F22" s="231"/>
    </row>
    <row r="23" spans="1:6" s="66" customFormat="1" ht="12.75">
      <c r="A23" s="97" t="s">
        <v>19</v>
      </c>
      <c r="B23" s="98"/>
      <c r="C23" s="234">
        <v>4772322</v>
      </c>
      <c r="D23" s="214">
        <v>5738855</v>
      </c>
      <c r="E23" s="68"/>
      <c r="F23" s="231"/>
    </row>
    <row r="24" spans="1:6" s="66" customFormat="1" ht="12.75">
      <c r="A24" s="97" t="s">
        <v>20</v>
      </c>
      <c r="B24" s="98"/>
      <c r="C24" s="234">
        <v>-2830080</v>
      </c>
      <c r="D24" s="214">
        <v>-2070827</v>
      </c>
      <c r="E24" s="68"/>
      <c r="F24" s="231"/>
    </row>
    <row r="25" spans="1:6" s="66" customFormat="1" ht="12.75">
      <c r="A25" s="97" t="s">
        <v>168</v>
      </c>
      <c r="B25" s="98" t="s">
        <v>134</v>
      </c>
      <c r="C25" s="234">
        <v>-42071134</v>
      </c>
      <c r="D25" s="233" t="s">
        <v>182</v>
      </c>
      <c r="E25" s="68"/>
      <c r="F25" s="231"/>
    </row>
    <row r="26" spans="1:6" s="66" customFormat="1" ht="12.75">
      <c r="A26" s="97" t="s">
        <v>22</v>
      </c>
      <c r="B26" s="98"/>
      <c r="C26" s="234">
        <v>219838</v>
      </c>
      <c r="D26" s="233">
        <v>231570</v>
      </c>
      <c r="E26" s="68"/>
      <c r="F26" s="231"/>
    </row>
    <row r="27" spans="1:6" s="66" customFormat="1" ht="12.75">
      <c r="A27" s="97"/>
      <c r="B27" s="98"/>
      <c r="C27" s="201"/>
      <c r="D27" s="214"/>
      <c r="E27" s="68"/>
      <c r="F27" s="231"/>
    </row>
    <row r="28" spans="1:6" s="66" customFormat="1" ht="12.75">
      <c r="A28" s="99" t="s">
        <v>169</v>
      </c>
      <c r="B28" s="125"/>
      <c r="C28" s="151"/>
      <c r="D28" s="224"/>
      <c r="E28" s="68"/>
      <c r="F28" s="231"/>
    </row>
    <row r="29" spans="1:6" s="66" customFormat="1" ht="12.75">
      <c r="A29" s="97" t="s">
        <v>62</v>
      </c>
      <c r="B29" s="98"/>
      <c r="C29" s="234">
        <v>-13641535</v>
      </c>
      <c r="D29" s="214">
        <v>-5384619</v>
      </c>
      <c r="E29" s="68"/>
      <c r="F29" s="231"/>
    </row>
    <row r="30" spans="1:6" s="66" customFormat="1" ht="12.75">
      <c r="A30" s="97" t="s">
        <v>63</v>
      </c>
      <c r="B30" s="98"/>
      <c r="C30" s="234">
        <v>-1934040</v>
      </c>
      <c r="D30" s="214">
        <v>-2697953</v>
      </c>
      <c r="E30" s="68"/>
      <c r="F30" s="231"/>
    </row>
    <row r="31" spans="1:6" s="66" customFormat="1" ht="12.75">
      <c r="A31" s="97" t="s">
        <v>64</v>
      </c>
      <c r="B31" s="98"/>
      <c r="C31" s="234">
        <v>2182381</v>
      </c>
      <c r="D31" s="214">
        <v>-1356925</v>
      </c>
      <c r="E31" s="68"/>
      <c r="F31" s="231"/>
    </row>
    <row r="32" spans="1:6" s="66" customFormat="1" ht="12.75">
      <c r="A32" s="97" t="s">
        <v>65</v>
      </c>
      <c r="B32" s="98"/>
      <c r="C32" s="234">
        <v>-43528</v>
      </c>
      <c r="D32" s="214">
        <v>-209423</v>
      </c>
      <c r="E32" s="68"/>
      <c r="F32" s="231"/>
    </row>
    <row r="33" spans="1:6" s="66" customFormat="1" ht="12.75">
      <c r="A33" s="97" t="s">
        <v>66</v>
      </c>
      <c r="B33" s="98"/>
      <c r="C33" s="234">
        <v>1025655</v>
      </c>
      <c r="D33" s="214">
        <v>-3127267</v>
      </c>
      <c r="E33" s="68"/>
      <c r="F33" s="231"/>
    </row>
    <row r="34" spans="1:6" s="66" customFormat="1" ht="12.75">
      <c r="A34" s="97" t="s">
        <v>67</v>
      </c>
      <c r="B34" s="98"/>
      <c r="C34" s="234">
        <v>-22089</v>
      </c>
      <c r="D34" s="214">
        <v>-242812</v>
      </c>
      <c r="E34" s="68"/>
      <c r="F34" s="231"/>
    </row>
    <row r="35" spans="1:6" s="66" customFormat="1" ht="13.5" thickBot="1">
      <c r="A35" s="136" t="s">
        <v>68</v>
      </c>
      <c r="B35" s="137"/>
      <c r="C35" s="234">
        <v>-2891366</v>
      </c>
      <c r="D35" s="214">
        <v>143113</v>
      </c>
      <c r="E35" s="68"/>
      <c r="F35" s="231"/>
    </row>
    <row r="36" spans="1:6" s="66" customFormat="1" ht="13.5" thickBot="1">
      <c r="A36" s="100" t="s">
        <v>69</v>
      </c>
      <c r="B36" s="138"/>
      <c r="C36" s="154">
        <f>SUM(C13:C35)</f>
        <v>52877631</v>
      </c>
      <c r="D36" s="225">
        <f>SUM(D13:D35)</f>
        <v>55154927</v>
      </c>
      <c r="E36" s="68"/>
      <c r="F36" s="231"/>
    </row>
    <row r="37" spans="1:6" s="66" customFormat="1" ht="12.75">
      <c r="A37" s="134"/>
      <c r="B37" s="135"/>
      <c r="C37" s="148"/>
      <c r="D37" s="226"/>
      <c r="E37" s="68"/>
      <c r="F37" s="231"/>
    </row>
    <row r="38" spans="1:6" s="66" customFormat="1" ht="12.75">
      <c r="A38" s="97" t="s">
        <v>170</v>
      </c>
      <c r="B38" s="98"/>
      <c r="C38" s="201">
        <v>-3548036</v>
      </c>
      <c r="D38" s="214">
        <v>-1076327</v>
      </c>
      <c r="E38" s="68"/>
      <c r="F38" s="231"/>
    </row>
    <row r="39" spans="1:6" s="66" customFormat="1" ht="12.75">
      <c r="A39" s="97" t="s">
        <v>70</v>
      </c>
      <c r="B39" s="98"/>
      <c r="C39" s="201">
        <v>-5476348</v>
      </c>
      <c r="D39" s="214">
        <v>-2493197</v>
      </c>
      <c r="E39" s="68"/>
      <c r="F39" s="231"/>
    </row>
    <row r="40" spans="1:6" s="66" customFormat="1" ht="12.75">
      <c r="A40" s="97" t="s">
        <v>71</v>
      </c>
      <c r="B40" s="98"/>
      <c r="C40" s="201">
        <v>-4977107</v>
      </c>
      <c r="D40" s="214">
        <v>-5172208</v>
      </c>
      <c r="E40" s="68"/>
      <c r="F40" s="231"/>
    </row>
    <row r="41" spans="1:6" s="66" customFormat="1" ht="13.5" thickBot="1">
      <c r="A41" s="136" t="s">
        <v>72</v>
      </c>
      <c r="B41" s="137"/>
      <c r="C41" s="215">
        <v>1169659</v>
      </c>
      <c r="D41" s="214">
        <v>542413</v>
      </c>
      <c r="E41" s="68"/>
      <c r="F41" s="231"/>
    </row>
    <row r="42" spans="1:6" s="66" customFormat="1" ht="13.5" thickBot="1">
      <c r="A42" s="100" t="s">
        <v>138</v>
      </c>
      <c r="B42" s="138"/>
      <c r="C42" s="154">
        <f>SUM(C36:C41)</f>
        <v>40045799</v>
      </c>
      <c r="D42" s="225">
        <f>SUM(D36:D41)</f>
        <v>46955608</v>
      </c>
      <c r="E42" s="68"/>
      <c r="F42" s="231"/>
    </row>
    <row r="43" spans="1:6" s="66" customFormat="1" ht="12.75">
      <c r="A43" s="139"/>
      <c r="B43" s="140"/>
      <c r="C43" s="148"/>
      <c r="D43" s="226"/>
      <c r="E43" s="68"/>
      <c r="F43" s="231"/>
    </row>
    <row r="44" spans="1:6" s="66" customFormat="1" ht="12.75">
      <c r="A44" s="99" t="s">
        <v>73</v>
      </c>
      <c r="B44" s="125"/>
      <c r="C44" s="149"/>
      <c r="D44" s="227"/>
      <c r="E44" s="68"/>
      <c r="F44" s="231"/>
    </row>
    <row r="45" spans="1:6" s="66" customFormat="1" ht="12.75">
      <c r="A45" s="97" t="s">
        <v>74</v>
      </c>
      <c r="B45" s="98"/>
      <c r="C45" s="201">
        <v>-11270764</v>
      </c>
      <c r="D45" s="233">
        <v>-22629941</v>
      </c>
      <c r="E45" s="68"/>
      <c r="F45" s="231"/>
    </row>
    <row r="46" spans="1:6" s="66" customFormat="1" ht="12.75">
      <c r="A46" s="97" t="s">
        <v>75</v>
      </c>
      <c r="B46" s="98"/>
      <c r="C46" s="201">
        <v>-4348947</v>
      </c>
      <c r="D46" s="233">
        <v>-608794</v>
      </c>
      <c r="E46" s="68"/>
      <c r="F46" s="231"/>
    </row>
    <row r="47" spans="1:6" s="66" customFormat="1" ht="12.75">
      <c r="A47" s="97" t="s">
        <v>76</v>
      </c>
      <c r="B47" s="98"/>
      <c r="C47" s="201">
        <v>105188</v>
      </c>
      <c r="D47" s="233">
        <v>111964</v>
      </c>
      <c r="E47" s="68"/>
      <c r="F47" s="231"/>
    </row>
    <row r="48" spans="1:6" s="66" customFormat="1" ht="12.75">
      <c r="A48" s="97" t="s">
        <v>77</v>
      </c>
      <c r="B48" s="98"/>
      <c r="C48" s="201">
        <v>-27355481</v>
      </c>
      <c r="D48" s="233">
        <v>-6039475</v>
      </c>
      <c r="E48" s="68"/>
      <c r="F48" s="231"/>
    </row>
    <row r="49" spans="1:6" s="66" customFormat="1" ht="12.75">
      <c r="A49" s="97" t="s">
        <v>171</v>
      </c>
      <c r="B49" s="98"/>
      <c r="C49" s="201">
        <v>14671593</v>
      </c>
      <c r="D49" s="233">
        <v>17098144</v>
      </c>
      <c r="E49" s="68"/>
      <c r="F49" s="231"/>
    </row>
    <row r="50" spans="1:6" s="66" customFormat="1" ht="12.75">
      <c r="A50" s="97" t="s">
        <v>172</v>
      </c>
      <c r="B50" s="98"/>
      <c r="C50" s="201">
        <v>-1493294</v>
      </c>
      <c r="D50" s="233">
        <v>-1614841</v>
      </c>
      <c r="E50" s="68"/>
      <c r="F50" s="231"/>
    </row>
    <row r="51" spans="1:6" s="66" customFormat="1" ht="12.75">
      <c r="A51" s="97" t="s">
        <v>78</v>
      </c>
      <c r="B51" s="98"/>
      <c r="C51" s="201">
        <v>282728</v>
      </c>
      <c r="D51" s="233">
        <v>169799</v>
      </c>
      <c r="E51" s="68"/>
      <c r="F51" s="231"/>
    </row>
    <row r="52" spans="1:6" s="66" customFormat="1" ht="12.75">
      <c r="A52" s="97" t="s">
        <v>173</v>
      </c>
      <c r="B52" s="98"/>
      <c r="C52" s="201">
        <v>0</v>
      </c>
      <c r="D52" s="233">
        <v>-208600</v>
      </c>
      <c r="E52" s="68"/>
      <c r="F52" s="231"/>
    </row>
    <row r="53" spans="1:6" s="66" customFormat="1" ht="15.75" customHeight="1">
      <c r="A53" s="136" t="s">
        <v>79</v>
      </c>
      <c r="B53" s="98"/>
      <c r="C53" s="215">
        <v>208600</v>
      </c>
      <c r="D53" s="233">
        <v>193160</v>
      </c>
      <c r="E53" s="68"/>
      <c r="F53" s="231"/>
    </row>
    <row r="54" spans="1:6" s="66" customFormat="1" ht="15.75" customHeight="1">
      <c r="A54" s="136" t="s">
        <v>180</v>
      </c>
      <c r="B54" s="98"/>
      <c r="C54" s="215">
        <v>2546</v>
      </c>
      <c r="D54" s="233" t="s">
        <v>182</v>
      </c>
      <c r="E54" s="68"/>
      <c r="F54" s="231"/>
    </row>
    <row r="55" spans="1:6" s="66" customFormat="1" ht="15.75" customHeight="1" thickBot="1">
      <c r="A55" s="136" t="s">
        <v>164</v>
      </c>
      <c r="B55" s="98" t="s">
        <v>134</v>
      </c>
      <c r="C55" s="217">
        <v>-1737260</v>
      </c>
      <c r="D55" s="233" t="s">
        <v>182</v>
      </c>
      <c r="E55" s="68"/>
      <c r="F55" s="231"/>
    </row>
    <row r="56" spans="1:6" s="66" customFormat="1" ht="13.5" thickBot="1">
      <c r="A56" s="100" t="s">
        <v>174</v>
      </c>
      <c r="B56" s="154"/>
      <c r="C56" s="154">
        <f>SUM(C45:C55)</f>
        <v>-30935091</v>
      </c>
      <c r="D56" s="228">
        <f>SUM(D45:D55)</f>
        <v>-13528584</v>
      </c>
      <c r="E56" s="68"/>
      <c r="F56" s="231"/>
    </row>
    <row r="57" spans="1:6" s="66" customFormat="1" ht="12.75">
      <c r="A57" s="139"/>
      <c r="B57" s="140"/>
      <c r="C57" s="148"/>
      <c r="D57" s="226"/>
      <c r="E57" s="68"/>
      <c r="F57" s="231"/>
    </row>
    <row r="58" spans="1:6" s="66" customFormat="1" ht="12.75">
      <c r="A58" s="99" t="s">
        <v>80</v>
      </c>
      <c r="B58" s="125"/>
      <c r="C58" s="149"/>
      <c r="D58" s="227"/>
      <c r="E58" s="68"/>
      <c r="F58" s="231"/>
    </row>
    <row r="59" spans="1:6" s="66" customFormat="1" ht="12.75">
      <c r="A59" s="97" t="s">
        <v>165</v>
      </c>
      <c r="B59" s="98"/>
      <c r="C59" s="218">
        <v>0</v>
      </c>
      <c r="D59" s="233">
        <v>8938376</v>
      </c>
      <c r="E59" s="68"/>
      <c r="F59" s="231"/>
    </row>
    <row r="60" spans="1:6" s="66" customFormat="1" ht="12.75">
      <c r="A60" s="97" t="s">
        <v>81</v>
      </c>
      <c r="B60" s="98"/>
      <c r="C60" s="201">
        <v>-7724665</v>
      </c>
      <c r="D60" s="233">
        <v>-22456440</v>
      </c>
      <c r="E60" s="68"/>
      <c r="F60" s="231"/>
    </row>
    <row r="61" spans="1:6" s="66" customFormat="1" ht="12.75">
      <c r="A61" s="97" t="s">
        <v>139</v>
      </c>
      <c r="B61" s="98"/>
      <c r="C61" s="218">
        <v>0</v>
      </c>
      <c r="D61" s="233">
        <v>-70000</v>
      </c>
      <c r="E61" s="68"/>
      <c r="F61" s="231"/>
    </row>
    <row r="62" spans="1:6" s="66" customFormat="1" ht="12.75">
      <c r="A62" s="97" t="s">
        <v>140</v>
      </c>
      <c r="B62" s="98"/>
      <c r="C62" s="201">
        <v>-201728</v>
      </c>
      <c r="D62" s="233" t="s">
        <v>182</v>
      </c>
      <c r="E62" s="68"/>
      <c r="F62" s="231"/>
    </row>
    <row r="63" spans="1:6" s="66" customFormat="1" ht="13.5" thickBot="1">
      <c r="A63" s="97" t="s">
        <v>82</v>
      </c>
      <c r="B63" s="98"/>
      <c r="C63" s="201">
        <v>-3760137</v>
      </c>
      <c r="D63" s="233">
        <v>-7460579</v>
      </c>
      <c r="E63" s="68"/>
      <c r="F63" s="231"/>
    </row>
    <row r="64" spans="1:6" s="66" customFormat="1" ht="28.5" customHeight="1" thickBot="1">
      <c r="A64" s="100" t="s">
        <v>83</v>
      </c>
      <c r="B64" s="138"/>
      <c r="C64" s="154">
        <f>SUM(C59:C63)</f>
        <v>-11686530</v>
      </c>
      <c r="D64" s="225">
        <f>SUM(D59:D63)</f>
        <v>-21048643</v>
      </c>
      <c r="E64" s="68"/>
      <c r="F64" s="231"/>
    </row>
    <row r="65" spans="1:6" ht="12.75">
      <c r="A65" s="139"/>
      <c r="B65" s="140"/>
      <c r="C65" s="148"/>
      <c r="D65" s="226"/>
      <c r="E65" s="68"/>
      <c r="F65" s="231"/>
    </row>
    <row r="66" spans="1:6" ht="12.75">
      <c r="A66" s="139" t="s">
        <v>175</v>
      </c>
      <c r="B66" s="140"/>
      <c r="C66" s="201">
        <v>-136600</v>
      </c>
      <c r="D66" s="214">
        <v>6624368</v>
      </c>
      <c r="E66" s="68"/>
      <c r="F66" s="231"/>
    </row>
    <row r="67" spans="1:68" s="66" customFormat="1" ht="27" customHeight="1">
      <c r="A67" s="163" t="s">
        <v>176</v>
      </c>
      <c r="B67" s="102"/>
      <c r="C67" s="151">
        <f>C42+C56+C64+C66</f>
        <v>-2712422</v>
      </c>
      <c r="D67" s="229">
        <f>D42+D56+D64+D66</f>
        <v>19002749</v>
      </c>
      <c r="E67" s="68"/>
      <c r="F67" s="231"/>
      <c r="G67" s="70"/>
      <c r="H67" s="69"/>
      <c r="I67" s="70"/>
      <c r="J67" s="69"/>
      <c r="K67" s="70"/>
      <c r="L67" s="69"/>
      <c r="M67" s="70"/>
      <c r="N67" s="69"/>
      <c r="O67" s="70"/>
      <c r="P67" s="69"/>
      <c r="Q67" s="70"/>
      <c r="R67" s="69"/>
      <c r="S67" s="70"/>
      <c r="T67" s="69"/>
      <c r="U67" s="70"/>
      <c r="V67" s="69"/>
      <c r="W67" s="70"/>
      <c r="X67" s="69"/>
      <c r="Y67" s="70"/>
      <c r="Z67" s="69"/>
      <c r="AA67" s="70"/>
      <c r="AB67" s="69"/>
      <c r="AC67" s="70"/>
      <c r="AD67" s="69"/>
      <c r="AE67" s="70"/>
      <c r="AF67" s="69"/>
      <c r="AG67" s="70"/>
      <c r="AH67" s="69"/>
      <c r="AI67" s="70"/>
      <c r="AJ67" s="69"/>
      <c r="AK67" s="70"/>
      <c r="AL67" s="69"/>
      <c r="AM67" s="70"/>
      <c r="AN67" s="69"/>
      <c r="AO67" s="70"/>
      <c r="AP67" s="69"/>
      <c r="AQ67" s="70"/>
      <c r="AR67" s="69"/>
      <c r="AS67" s="70"/>
      <c r="AT67" s="69"/>
      <c r="AU67" s="70"/>
      <c r="AV67" s="69"/>
      <c r="AW67" s="70"/>
      <c r="AX67" s="69"/>
      <c r="AY67" s="70"/>
      <c r="AZ67" s="69"/>
      <c r="BA67" s="70"/>
      <c r="BB67" s="69"/>
      <c r="BF67" s="71"/>
      <c r="BG67" s="71"/>
      <c r="BN67" s="72"/>
      <c r="BO67" s="72"/>
      <c r="BP67" s="72"/>
    </row>
    <row r="68" spans="1:68" s="66" customFormat="1" ht="13.5" thickBot="1">
      <c r="A68" s="136" t="s">
        <v>84</v>
      </c>
      <c r="B68" s="137"/>
      <c r="C68" s="215">
        <v>19965042</v>
      </c>
      <c r="D68" s="216">
        <v>8729297</v>
      </c>
      <c r="E68" s="68"/>
      <c r="F68" s="231"/>
      <c r="BF68" s="71"/>
      <c r="BG68" s="71"/>
      <c r="BN68" s="72"/>
      <c r="BO68" s="72"/>
      <c r="BP68" s="72"/>
    </row>
    <row r="69" spans="1:68" s="66" customFormat="1" ht="13.5" thickBot="1">
      <c r="A69" s="100" t="s">
        <v>200</v>
      </c>
      <c r="B69" s="138" t="s">
        <v>0</v>
      </c>
      <c r="C69" s="147">
        <f>SUM(C67:C68)</f>
        <v>17252620</v>
      </c>
      <c r="D69" s="230">
        <f>SUM(D67:D68)</f>
        <v>27732046</v>
      </c>
      <c r="E69" s="68"/>
      <c r="F69" s="231"/>
      <c r="BF69" s="71"/>
      <c r="BG69" s="71"/>
      <c r="BN69" s="72"/>
      <c r="BO69" s="72"/>
      <c r="BP69" s="72"/>
    </row>
    <row r="70" spans="1:4" ht="12" customHeight="1">
      <c r="A70" s="81"/>
      <c r="B70" s="81"/>
      <c r="C70" s="90"/>
      <c r="D70" s="91"/>
    </row>
    <row r="71" spans="1:4" ht="12" customHeight="1">
      <c r="A71" s="81"/>
      <c r="B71" s="81"/>
      <c r="C71" s="90"/>
      <c r="D71" s="91"/>
    </row>
    <row r="72" spans="1:4" ht="12" customHeight="1">
      <c r="A72" s="81"/>
      <c r="B72" s="81"/>
      <c r="C72" s="90"/>
      <c r="D72" s="91"/>
    </row>
    <row r="73" spans="1:69" ht="12.75">
      <c r="A73" s="32" t="s">
        <v>136</v>
      </c>
      <c r="B73" s="33"/>
      <c r="C73" s="52" t="str">
        <f>'Ф2'!E56</f>
        <v>Uzbekov A.A.</v>
      </c>
      <c r="D73" s="91"/>
      <c r="E73" s="73"/>
      <c r="F73" s="73"/>
      <c r="G73" s="74"/>
      <c r="H73" s="73"/>
      <c r="I73" s="74"/>
      <c r="J73" s="73"/>
      <c r="K73" s="74"/>
      <c r="L73" s="73"/>
      <c r="M73" s="74"/>
      <c r="N73" s="73"/>
      <c r="O73" s="74"/>
      <c r="P73" s="73"/>
      <c r="Q73" s="74"/>
      <c r="R73" s="73"/>
      <c r="S73" s="74"/>
      <c r="T73" s="73"/>
      <c r="U73" s="74"/>
      <c r="V73" s="73"/>
      <c r="W73" s="74"/>
      <c r="X73" s="73"/>
      <c r="Y73" s="74"/>
      <c r="Z73" s="73"/>
      <c r="AA73" s="74"/>
      <c r="AB73" s="73"/>
      <c r="AC73" s="74"/>
      <c r="AD73" s="73"/>
      <c r="AE73" s="74"/>
      <c r="AF73" s="73"/>
      <c r="AG73" s="74"/>
      <c r="AH73" s="73"/>
      <c r="AI73" s="74"/>
      <c r="AJ73" s="73"/>
      <c r="AK73" s="74"/>
      <c r="AL73" s="73"/>
      <c r="AM73" s="74"/>
      <c r="AN73" s="73"/>
      <c r="AO73" s="74"/>
      <c r="AP73" s="73"/>
      <c r="AQ73" s="74"/>
      <c r="AR73" s="73"/>
      <c r="AS73" s="74"/>
      <c r="AT73" s="73"/>
      <c r="AU73" s="74"/>
      <c r="AV73" s="73"/>
      <c r="AW73" s="74"/>
      <c r="AX73" s="73"/>
      <c r="AY73" s="74"/>
      <c r="AZ73" s="73"/>
      <c r="BA73" s="74"/>
      <c r="BB73" s="73"/>
      <c r="BC73" s="74"/>
      <c r="BG73" s="75"/>
      <c r="BH73" s="75"/>
      <c r="BO73" s="76"/>
      <c r="BP73" s="76"/>
      <c r="BQ73" s="76"/>
    </row>
    <row r="74" spans="1:69" s="66" customFormat="1" ht="12.75">
      <c r="A74" s="104"/>
      <c r="B74" s="103"/>
      <c r="C74" s="105"/>
      <c r="D74" s="106"/>
      <c r="BG74" s="78"/>
      <c r="BH74" s="78"/>
      <c r="BO74" s="72"/>
      <c r="BP74" s="72"/>
      <c r="BQ74" s="72"/>
    </row>
    <row r="75" spans="1:69" s="66" customFormat="1" ht="12.75">
      <c r="A75" s="104"/>
      <c r="B75" s="103"/>
      <c r="C75" s="105"/>
      <c r="D75" s="106"/>
      <c r="BG75" s="78"/>
      <c r="BH75" s="78"/>
      <c r="BO75" s="72"/>
      <c r="BP75" s="72"/>
      <c r="BQ75" s="72"/>
    </row>
    <row r="76" spans="1:69" s="66" customFormat="1" ht="12.75">
      <c r="A76" s="32" t="s">
        <v>54</v>
      </c>
      <c r="B76" s="33"/>
      <c r="C76" s="52" t="s">
        <v>55</v>
      </c>
      <c r="D76" s="106"/>
      <c r="BG76" s="78"/>
      <c r="BH76" s="78"/>
      <c r="BO76" s="72"/>
      <c r="BP76" s="72"/>
      <c r="BQ76" s="72"/>
    </row>
    <row r="77" spans="1:69" s="66" customFormat="1" ht="12.75">
      <c r="A77" s="107"/>
      <c r="B77" s="104"/>
      <c r="C77" s="108"/>
      <c r="D77" s="106"/>
      <c r="BG77" s="78"/>
      <c r="BH77" s="78"/>
      <c r="BO77" s="72"/>
      <c r="BP77" s="72"/>
      <c r="BQ77" s="72"/>
    </row>
    <row r="78" spans="1:69" s="66" customFormat="1" ht="12.75">
      <c r="A78" s="72"/>
      <c r="B78" s="72"/>
      <c r="C78" s="80"/>
      <c r="D78" s="77"/>
      <c r="BG78" s="78"/>
      <c r="BH78" s="78"/>
      <c r="BO78" s="72"/>
      <c r="BP78" s="72"/>
      <c r="BQ78" s="72"/>
    </row>
    <row r="79" spans="1:3" ht="12.75">
      <c r="A79" s="76"/>
      <c r="B79" s="76"/>
      <c r="C79" s="80"/>
    </row>
  </sheetData>
  <sheetProtection/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3"/>
  <sheetViews>
    <sheetView zoomScale="80" zoomScaleNormal="80" zoomScaleSheetLayoutView="65" zoomScalePageLayoutView="0" workbookViewId="0" topLeftCell="A1">
      <selection activeCell="E29" sqref="E29"/>
    </sheetView>
  </sheetViews>
  <sheetFormatPr defaultColWidth="38.00390625" defaultRowHeight="12.75"/>
  <cols>
    <col min="1" max="1" width="49.75390625" style="9" customWidth="1"/>
    <col min="2" max="2" width="14.625" style="38" customWidth="1"/>
    <col min="3" max="3" width="15.125" style="38" customWidth="1"/>
    <col min="4" max="4" width="16.125" style="38" customWidth="1"/>
    <col min="5" max="5" width="11.625" style="38" customWidth="1"/>
    <col min="6" max="6" width="20.125" style="38" customWidth="1"/>
    <col min="7" max="7" width="14.00390625" style="38" customWidth="1"/>
    <col min="8" max="8" width="16.00390625" style="9" customWidth="1"/>
    <col min="9" max="9" width="15.75390625" style="9" customWidth="1"/>
    <col min="10" max="16384" width="38.00390625" style="9" customWidth="1"/>
  </cols>
  <sheetData>
    <row r="1" spans="1:9" ht="12">
      <c r="A1" s="144" t="s">
        <v>6</v>
      </c>
      <c r="C1" s="56"/>
      <c r="G1" s="39"/>
      <c r="I1" s="59" t="s">
        <v>107</v>
      </c>
    </row>
    <row r="2" spans="1:9" ht="12">
      <c r="A2" s="13"/>
      <c r="C2" s="14"/>
      <c r="G2" s="39"/>
      <c r="I2" s="60"/>
    </row>
    <row r="3" spans="1:9" ht="15">
      <c r="A3" s="13"/>
      <c r="B3" s="16"/>
      <c r="C3" s="14"/>
      <c r="D3" s="7"/>
      <c r="E3" s="7"/>
      <c r="G3" s="14"/>
      <c r="I3" s="14"/>
    </row>
    <row r="4" spans="1:9" s="12" customFormat="1" ht="12.75">
      <c r="A4" s="23"/>
      <c r="B4" s="16"/>
      <c r="C4" s="14"/>
      <c r="D4" s="2"/>
      <c r="E4" s="2"/>
      <c r="G4" s="14"/>
      <c r="I4" s="14"/>
    </row>
    <row r="5" spans="1:9" s="12" customFormat="1" ht="15.75">
      <c r="A5" s="46" t="s">
        <v>108</v>
      </c>
      <c r="B5" s="14"/>
      <c r="C5" s="15"/>
      <c r="D5" s="2"/>
      <c r="E5" s="2"/>
      <c r="G5" s="14"/>
      <c r="I5" s="14"/>
    </row>
    <row r="6" spans="1:7" s="12" customFormat="1" ht="15">
      <c r="A6" s="58"/>
      <c r="B6" s="58"/>
      <c r="C6" s="58"/>
      <c r="D6" s="58"/>
      <c r="E6" s="58"/>
      <c r="F6" s="58"/>
      <c r="G6" s="40"/>
    </row>
    <row r="7" spans="1:7" s="12" customFormat="1" ht="15">
      <c r="A7" s="112"/>
      <c r="B7" s="7"/>
      <c r="C7" s="7"/>
      <c r="D7" s="7"/>
      <c r="E7" s="7"/>
      <c r="F7" s="7"/>
      <c r="G7" s="40"/>
    </row>
    <row r="8" spans="1:9" ht="12.75">
      <c r="A8" s="8" t="str">
        <f>'Ф2'!A8</f>
        <v>For nine months period ended 30 September, 2016</v>
      </c>
      <c r="B8" s="6"/>
      <c r="C8" s="6"/>
      <c r="D8" s="6"/>
      <c r="E8" s="6"/>
      <c r="F8" s="6"/>
      <c r="I8" s="41"/>
    </row>
    <row r="9" spans="1:9" ht="11.25" customHeight="1">
      <c r="A9" s="254" t="s">
        <v>10</v>
      </c>
      <c r="B9" s="256" t="s">
        <v>122</v>
      </c>
      <c r="C9" s="256"/>
      <c r="D9" s="256"/>
      <c r="E9" s="256"/>
      <c r="F9" s="256"/>
      <c r="G9" s="256"/>
      <c r="H9" s="250" t="s">
        <v>29</v>
      </c>
      <c r="I9" s="251" t="s">
        <v>115</v>
      </c>
    </row>
    <row r="10" spans="1:9" ht="11.25" customHeight="1">
      <c r="A10" s="255"/>
      <c r="B10" s="256"/>
      <c r="C10" s="256"/>
      <c r="D10" s="256"/>
      <c r="E10" s="256"/>
      <c r="F10" s="256"/>
      <c r="G10" s="256"/>
      <c r="H10" s="250"/>
      <c r="I10" s="252"/>
    </row>
    <row r="11" spans="1:9" s="111" customFormat="1" ht="63.75">
      <c r="A11" s="255"/>
      <c r="B11" s="113" t="s">
        <v>109</v>
      </c>
      <c r="C11" s="113" t="s">
        <v>110</v>
      </c>
      <c r="D11" s="113" t="s">
        <v>111</v>
      </c>
      <c r="E11" s="113" t="s">
        <v>112</v>
      </c>
      <c r="F11" s="113" t="s">
        <v>113</v>
      </c>
      <c r="G11" s="113" t="s">
        <v>114</v>
      </c>
      <c r="H11" s="250"/>
      <c r="I11" s="253"/>
    </row>
    <row r="12" spans="1:17" s="110" customFormat="1" ht="21.75" customHeight="1">
      <c r="A12" s="114" t="s">
        <v>117</v>
      </c>
      <c r="B12" s="206">
        <v>12136529</v>
      </c>
      <c r="C12" s="206">
        <v>-6398619</v>
      </c>
      <c r="D12" s="206">
        <v>-69350</v>
      </c>
      <c r="E12" s="206">
        <v>1820479</v>
      </c>
      <c r="F12" s="206">
        <v>263644674</v>
      </c>
      <c r="G12" s="206">
        <f>SUM(B12:F12)</f>
        <v>271133713</v>
      </c>
      <c r="H12" s="206">
        <v>-824365</v>
      </c>
      <c r="I12" s="206">
        <f>SUM(G12:H12)</f>
        <v>270309348</v>
      </c>
      <c r="J12" s="232"/>
      <c r="K12" s="232"/>
      <c r="L12" s="232"/>
      <c r="M12" s="232"/>
      <c r="N12" s="232"/>
      <c r="O12" s="232"/>
      <c r="P12" s="232"/>
      <c r="Q12" s="232"/>
    </row>
    <row r="13" spans="1:17" s="111" customFormat="1" ht="12.75">
      <c r="A13" s="115" t="s">
        <v>116</v>
      </c>
      <c r="B13" s="206">
        <v>0</v>
      </c>
      <c r="C13" s="206">
        <v>0</v>
      </c>
      <c r="D13" s="206">
        <v>0</v>
      </c>
      <c r="E13" s="206">
        <v>0</v>
      </c>
      <c r="F13" s="206">
        <v>23568904</v>
      </c>
      <c r="G13" s="206">
        <f aca="true" t="shared" si="0" ref="G13:G25">SUM(B13:F13)</f>
        <v>23568904</v>
      </c>
      <c r="H13" s="206">
        <v>-257555</v>
      </c>
      <c r="I13" s="206">
        <f aca="true" t="shared" si="1" ref="I13:I25">SUM(G13:H13)</f>
        <v>23311349</v>
      </c>
      <c r="J13" s="232"/>
      <c r="K13" s="232"/>
      <c r="L13" s="232"/>
      <c r="M13" s="232"/>
      <c r="N13" s="232"/>
      <c r="O13" s="232"/>
      <c r="P13" s="232"/>
      <c r="Q13" s="232"/>
    </row>
    <row r="14" spans="1:17" s="111" customFormat="1" ht="12.75">
      <c r="A14" s="115" t="s">
        <v>141</v>
      </c>
      <c r="B14" s="206">
        <v>0</v>
      </c>
      <c r="C14" s="206">
        <v>0</v>
      </c>
      <c r="D14" s="206">
        <v>81519</v>
      </c>
      <c r="E14" s="206">
        <v>0</v>
      </c>
      <c r="F14" s="206">
        <v>16963</v>
      </c>
      <c r="G14" s="206">
        <f t="shared" si="0"/>
        <v>98482</v>
      </c>
      <c r="H14" s="206">
        <v>0</v>
      </c>
      <c r="I14" s="206">
        <f t="shared" si="1"/>
        <v>98482</v>
      </c>
      <c r="J14" s="232"/>
      <c r="K14" s="232"/>
      <c r="L14" s="232"/>
      <c r="M14" s="232"/>
      <c r="N14" s="232"/>
      <c r="O14" s="232"/>
      <c r="P14" s="232"/>
      <c r="Q14" s="232"/>
    </row>
    <row r="15" spans="1:17" s="111" customFormat="1" ht="12.75">
      <c r="A15" s="115" t="s">
        <v>132</v>
      </c>
      <c r="B15" s="206">
        <f>SUM(B13:B14)</f>
        <v>0</v>
      </c>
      <c r="C15" s="206">
        <f>SUM(C13:C14)</f>
        <v>0</v>
      </c>
      <c r="D15" s="206">
        <f>SUM(D13:D14)</f>
        <v>81519</v>
      </c>
      <c r="E15" s="206">
        <f>SUM(E13:E14)</f>
        <v>0</v>
      </c>
      <c r="F15" s="206">
        <f>SUM(F13:F14)</f>
        <v>23585867</v>
      </c>
      <c r="G15" s="206">
        <f t="shared" si="0"/>
        <v>23667386</v>
      </c>
      <c r="H15" s="206">
        <f>SUM(H13:H14)</f>
        <v>-257555</v>
      </c>
      <c r="I15" s="206">
        <f t="shared" si="1"/>
        <v>23409831</v>
      </c>
      <c r="J15" s="232"/>
      <c r="K15" s="232"/>
      <c r="L15" s="232"/>
      <c r="M15" s="232"/>
      <c r="N15" s="232"/>
      <c r="O15" s="232"/>
      <c r="P15" s="232"/>
      <c r="Q15" s="232"/>
    </row>
    <row r="16" spans="1:17" s="111" customFormat="1" ht="12.75">
      <c r="A16" s="115" t="s">
        <v>145</v>
      </c>
      <c r="B16" s="206">
        <v>0</v>
      </c>
      <c r="C16" s="206">
        <v>-57542</v>
      </c>
      <c r="D16" s="206">
        <v>0</v>
      </c>
      <c r="E16" s="206">
        <v>0</v>
      </c>
      <c r="F16" s="206">
        <v>0</v>
      </c>
      <c r="G16" s="206">
        <f t="shared" si="0"/>
        <v>-57542</v>
      </c>
      <c r="H16" s="206">
        <v>0</v>
      </c>
      <c r="I16" s="206">
        <f t="shared" si="1"/>
        <v>-57542</v>
      </c>
      <c r="J16" s="232"/>
      <c r="K16" s="232"/>
      <c r="L16" s="232"/>
      <c r="M16" s="232"/>
      <c r="N16" s="232"/>
      <c r="O16" s="232"/>
      <c r="P16" s="232"/>
      <c r="Q16" s="232"/>
    </row>
    <row r="17" spans="1:17" s="111" customFormat="1" ht="12.75">
      <c r="A17" s="115" t="s">
        <v>177</v>
      </c>
      <c r="B17" s="206">
        <v>0</v>
      </c>
      <c r="C17" s="206">
        <v>0</v>
      </c>
      <c r="D17" s="206">
        <v>0</v>
      </c>
      <c r="E17" s="206">
        <v>0</v>
      </c>
      <c r="F17" s="206">
        <v>-1089559</v>
      </c>
      <c r="G17" s="206">
        <f t="shared" si="0"/>
        <v>-1089559</v>
      </c>
      <c r="H17" s="206">
        <v>0</v>
      </c>
      <c r="I17" s="206">
        <f t="shared" si="1"/>
        <v>-1089559</v>
      </c>
      <c r="J17" s="232"/>
      <c r="K17" s="232"/>
      <c r="L17" s="232"/>
      <c r="M17" s="232"/>
      <c r="N17" s="232"/>
      <c r="O17" s="232"/>
      <c r="P17" s="232"/>
      <c r="Q17" s="232"/>
    </row>
    <row r="18" spans="1:17" s="111" customFormat="1" ht="21" customHeight="1">
      <c r="A18" s="257" t="s">
        <v>199</v>
      </c>
      <c r="B18" s="206">
        <f aca="true" t="shared" si="2" ref="B18:I18">B12+B15+B16+B17</f>
        <v>12136529</v>
      </c>
      <c r="C18" s="206">
        <f t="shared" si="2"/>
        <v>-6456161</v>
      </c>
      <c r="D18" s="206">
        <f t="shared" si="2"/>
        <v>12169</v>
      </c>
      <c r="E18" s="206">
        <f t="shared" si="2"/>
        <v>1820479</v>
      </c>
      <c r="F18" s="206">
        <f t="shared" si="2"/>
        <v>286140982</v>
      </c>
      <c r="G18" s="206">
        <f t="shared" si="2"/>
        <v>293653998</v>
      </c>
      <c r="H18" s="206">
        <f t="shared" si="2"/>
        <v>-1081920</v>
      </c>
      <c r="I18" s="206">
        <f t="shared" si="2"/>
        <v>292572078</v>
      </c>
      <c r="J18" s="232"/>
      <c r="K18" s="232"/>
      <c r="L18" s="232"/>
      <c r="M18" s="232"/>
      <c r="N18" s="232"/>
      <c r="O18" s="232"/>
      <c r="P18" s="232"/>
      <c r="Q18" s="232"/>
    </row>
    <row r="19" spans="1:17" s="110" customFormat="1" ht="18.75" customHeight="1">
      <c r="A19" s="116" t="s">
        <v>131</v>
      </c>
      <c r="B19" s="201">
        <v>12136529</v>
      </c>
      <c r="C19" s="201">
        <v>-6464488</v>
      </c>
      <c r="D19" s="201">
        <v>47662</v>
      </c>
      <c r="E19" s="201">
        <v>1820479</v>
      </c>
      <c r="F19" s="201">
        <v>285884903</v>
      </c>
      <c r="G19" s="201">
        <f t="shared" si="0"/>
        <v>293425085</v>
      </c>
      <c r="H19" s="201">
        <v>-1003643</v>
      </c>
      <c r="I19" s="201">
        <f t="shared" si="1"/>
        <v>292421442</v>
      </c>
      <c r="J19" s="232"/>
      <c r="K19" s="232"/>
      <c r="L19" s="232"/>
      <c r="M19" s="232"/>
      <c r="N19" s="232"/>
      <c r="O19" s="232"/>
      <c r="P19" s="232"/>
      <c r="Q19" s="232"/>
    </row>
    <row r="20" spans="1:17" s="111" customFormat="1" ht="12.75">
      <c r="A20" s="115" t="s">
        <v>142</v>
      </c>
      <c r="B20" s="201">
        <v>0</v>
      </c>
      <c r="C20" s="201">
        <v>0</v>
      </c>
      <c r="D20" s="201">
        <v>0</v>
      </c>
      <c r="E20" s="201">
        <v>0</v>
      </c>
      <c r="F20" s="201">
        <v>63779060</v>
      </c>
      <c r="G20" s="201">
        <f t="shared" si="0"/>
        <v>63779060</v>
      </c>
      <c r="H20" s="201">
        <v>0</v>
      </c>
      <c r="I20" s="201">
        <f t="shared" si="1"/>
        <v>63779060</v>
      </c>
      <c r="J20" s="232"/>
      <c r="K20" s="232"/>
      <c r="L20" s="232"/>
      <c r="M20" s="232"/>
      <c r="N20" s="232"/>
      <c r="O20" s="232"/>
      <c r="P20" s="232"/>
      <c r="Q20" s="232"/>
    </row>
    <row r="21" spans="1:17" s="111" customFormat="1" ht="12.75">
      <c r="A21" s="115" t="s">
        <v>178</v>
      </c>
      <c r="B21" s="201">
        <v>0</v>
      </c>
      <c r="C21" s="201">
        <v>0</v>
      </c>
      <c r="D21" s="201">
        <v>-7292</v>
      </c>
      <c r="E21" s="201"/>
      <c r="F21" s="201">
        <v>-953882</v>
      </c>
      <c r="G21" s="201">
        <f t="shared" si="0"/>
        <v>-961174</v>
      </c>
      <c r="H21" s="201">
        <v>0</v>
      </c>
      <c r="I21" s="201">
        <f t="shared" si="1"/>
        <v>-961174</v>
      </c>
      <c r="J21" s="232"/>
      <c r="K21" s="232"/>
      <c r="L21" s="232"/>
      <c r="M21" s="232"/>
      <c r="N21" s="232"/>
      <c r="O21" s="232"/>
      <c r="P21" s="232"/>
      <c r="Q21" s="232"/>
    </row>
    <row r="22" spans="1:17" s="111" customFormat="1" ht="12.75">
      <c r="A22" s="117" t="s">
        <v>143</v>
      </c>
      <c r="B22" s="201">
        <f>SUM(B20:B21)</f>
        <v>0</v>
      </c>
      <c r="C22" s="201">
        <f>SUM(C20:C21)</f>
        <v>0</v>
      </c>
      <c r="D22" s="201">
        <f>SUM(D20:D21)</f>
        <v>-7292</v>
      </c>
      <c r="E22" s="201">
        <f>SUM(E20:E21)</f>
        <v>0</v>
      </c>
      <c r="F22" s="201">
        <f>SUM(F20:F21)</f>
        <v>62825178</v>
      </c>
      <c r="G22" s="201">
        <f>SUM(B22:F22)</f>
        <v>62817886</v>
      </c>
      <c r="H22" s="201">
        <f>SUM(H20:H21)</f>
        <v>0</v>
      </c>
      <c r="I22" s="201">
        <f>SUM(G22:H22)</f>
        <v>62817886</v>
      </c>
      <c r="J22" s="232"/>
      <c r="K22" s="232"/>
      <c r="L22" s="232"/>
      <c r="M22" s="232"/>
      <c r="N22" s="232"/>
      <c r="O22" s="232"/>
      <c r="P22" s="232"/>
      <c r="Q22" s="232"/>
    </row>
    <row r="23" spans="1:17" s="111" customFormat="1" ht="12.75">
      <c r="A23" s="115" t="s">
        <v>183</v>
      </c>
      <c r="B23" s="201">
        <v>0</v>
      </c>
      <c r="C23" s="201">
        <v>114</v>
      </c>
      <c r="D23" s="201">
        <v>0</v>
      </c>
      <c r="E23" s="201">
        <v>0</v>
      </c>
      <c r="F23" s="201">
        <v>0</v>
      </c>
      <c r="G23" s="201">
        <f>SUM(B23:F23)</f>
        <v>114</v>
      </c>
      <c r="H23" s="201">
        <v>0</v>
      </c>
      <c r="I23" s="201">
        <f>SUM(G23:H23)</f>
        <v>114</v>
      </c>
      <c r="J23" s="232"/>
      <c r="K23" s="232"/>
      <c r="L23" s="232"/>
      <c r="M23" s="232"/>
      <c r="N23" s="232"/>
      <c r="O23" s="232"/>
      <c r="P23" s="232"/>
      <c r="Q23" s="232"/>
    </row>
    <row r="24" spans="1:17" s="111" customFormat="1" ht="25.5">
      <c r="A24" s="115" t="s">
        <v>179</v>
      </c>
      <c r="B24" s="201">
        <v>0</v>
      </c>
      <c r="C24" s="201"/>
      <c r="D24" s="201">
        <v>0</v>
      </c>
      <c r="E24" s="201">
        <v>0</v>
      </c>
      <c r="F24" s="201">
        <v>-1238969</v>
      </c>
      <c r="G24" s="201">
        <f>SUM(B24:F24)</f>
        <v>-1238969</v>
      </c>
      <c r="H24" s="201">
        <v>1003643</v>
      </c>
      <c r="I24" s="201">
        <f>SUM(G24:H24)</f>
        <v>-235326</v>
      </c>
      <c r="J24" s="232"/>
      <c r="K24" s="232"/>
      <c r="L24" s="232"/>
      <c r="M24" s="232"/>
      <c r="N24" s="232"/>
      <c r="O24" s="232"/>
      <c r="P24" s="232"/>
      <c r="Q24" s="232"/>
    </row>
    <row r="25" spans="1:17" s="111" customFormat="1" ht="12.75">
      <c r="A25" s="115" t="s">
        <v>177</v>
      </c>
      <c r="B25" s="201">
        <v>0</v>
      </c>
      <c r="C25" s="201">
        <v>0</v>
      </c>
      <c r="D25" s="201">
        <v>0</v>
      </c>
      <c r="E25" s="201">
        <v>0</v>
      </c>
      <c r="F25" s="201">
        <v>-3562836</v>
      </c>
      <c r="G25" s="201">
        <f t="shared" si="0"/>
        <v>-3562836</v>
      </c>
      <c r="H25" s="201">
        <v>0</v>
      </c>
      <c r="I25" s="201">
        <f t="shared" si="1"/>
        <v>-3562836</v>
      </c>
      <c r="J25" s="232"/>
      <c r="K25" s="232"/>
      <c r="L25" s="232"/>
      <c r="M25" s="232"/>
      <c r="N25" s="232"/>
      <c r="O25" s="232"/>
      <c r="P25" s="232"/>
      <c r="Q25" s="232"/>
    </row>
    <row r="26" spans="1:17" s="110" customFormat="1" ht="12.75">
      <c r="A26" s="116" t="s">
        <v>198</v>
      </c>
      <c r="B26" s="201">
        <f aca="true" t="shared" si="3" ref="B26:I26">B19+B22+B24+B25</f>
        <v>12136529</v>
      </c>
      <c r="C26" s="201">
        <f>C19+C22+C23+C24+C25</f>
        <v>-6464374</v>
      </c>
      <c r="D26" s="201">
        <f t="shared" si="3"/>
        <v>40370</v>
      </c>
      <c r="E26" s="201">
        <f t="shared" si="3"/>
        <v>1820479</v>
      </c>
      <c r="F26" s="201">
        <f t="shared" si="3"/>
        <v>343908276</v>
      </c>
      <c r="G26" s="201">
        <f t="shared" si="3"/>
        <v>351441166</v>
      </c>
      <c r="H26" s="201">
        <f t="shared" si="3"/>
        <v>0</v>
      </c>
      <c r="I26" s="201">
        <f t="shared" si="3"/>
        <v>351441166</v>
      </c>
      <c r="J26" s="232"/>
      <c r="K26" s="232"/>
      <c r="L26" s="232"/>
      <c r="M26" s="232"/>
      <c r="N26" s="232"/>
      <c r="O26" s="232"/>
      <c r="P26" s="232"/>
      <c r="Q26" s="232"/>
    </row>
    <row r="27" spans="1:7" ht="12.75">
      <c r="A27" s="5"/>
      <c r="B27" s="6"/>
      <c r="C27" s="6"/>
      <c r="D27" s="6"/>
      <c r="E27" s="6"/>
      <c r="F27" s="6"/>
      <c r="G27" s="6"/>
    </row>
    <row r="28" spans="1:7" ht="12.75">
      <c r="A28" s="5"/>
      <c r="B28" s="6"/>
      <c r="C28" s="6"/>
      <c r="D28" s="6"/>
      <c r="E28" s="6"/>
      <c r="F28" s="6"/>
      <c r="G28" s="6"/>
    </row>
    <row r="29" spans="1:7" ht="12.75">
      <c r="A29" s="5"/>
      <c r="B29" s="6"/>
      <c r="C29" s="6"/>
      <c r="D29" s="6"/>
      <c r="E29" s="6"/>
      <c r="F29" s="6"/>
      <c r="G29" s="6"/>
    </row>
    <row r="30" spans="1:7" ht="12.75">
      <c r="A30" s="32" t="s">
        <v>136</v>
      </c>
      <c r="B30" s="64"/>
      <c r="C30" s="52" t="str">
        <f>'Ф2'!E56</f>
        <v>Uzbekov A.A.</v>
      </c>
      <c r="D30" s="42"/>
      <c r="E30" s="10"/>
      <c r="F30" s="4"/>
      <c r="G30" s="10"/>
    </row>
    <row r="31" spans="1:7" ht="12.75">
      <c r="A31" s="61"/>
      <c r="B31" s="4"/>
      <c r="C31" s="155"/>
      <c r="D31" s="6"/>
      <c r="E31" s="6"/>
      <c r="F31" s="6"/>
      <c r="G31" s="6"/>
    </row>
    <row r="32" spans="1:7" ht="12.75">
      <c r="A32" s="62"/>
      <c r="B32" s="4"/>
      <c r="C32" s="155"/>
      <c r="D32" s="6"/>
      <c r="E32" s="6"/>
      <c r="F32" s="6"/>
      <c r="G32" s="6"/>
    </row>
    <row r="33" spans="1:7" ht="12.75">
      <c r="A33" s="32" t="s">
        <v>118</v>
      </c>
      <c r="B33" s="64"/>
      <c r="C33" s="156" t="s">
        <v>55</v>
      </c>
      <c r="D33" s="43"/>
      <c r="E33" s="6"/>
      <c r="F33" s="6"/>
      <c r="G33" s="6"/>
    </row>
    <row r="34" spans="1:7" ht="12.75">
      <c r="A34" s="63"/>
      <c r="B34" s="44"/>
      <c r="C34" s="6"/>
      <c r="D34" s="6"/>
      <c r="E34" s="6"/>
      <c r="F34" s="6"/>
      <c r="G34" s="6"/>
    </row>
    <row r="35" spans="1:7" ht="12.75">
      <c r="A35" s="1"/>
      <c r="B35" s="4"/>
      <c r="C35" s="6"/>
      <c r="D35" s="6"/>
      <c r="E35" s="6"/>
      <c r="F35" s="6"/>
      <c r="G35" s="6"/>
    </row>
    <row r="36" spans="1:7" ht="12.75">
      <c r="A36" s="1"/>
      <c r="B36" s="6"/>
      <c r="C36" s="6"/>
      <c r="D36" s="6"/>
      <c r="E36" s="6"/>
      <c r="F36" s="6"/>
      <c r="G36" s="6"/>
    </row>
    <row r="37" spans="1:7" ht="12.75">
      <c r="A37" s="1"/>
      <c r="B37" s="6"/>
      <c r="C37" s="6"/>
      <c r="D37" s="6"/>
      <c r="E37" s="6"/>
      <c r="F37" s="6"/>
      <c r="G37" s="6"/>
    </row>
    <row r="38" spans="1:7" ht="12.75">
      <c r="A38" s="5"/>
      <c r="B38" s="6"/>
      <c r="C38" s="6"/>
      <c r="D38" s="6"/>
      <c r="E38" s="6"/>
      <c r="F38" s="6"/>
      <c r="G38" s="6"/>
    </row>
    <row r="39" spans="1:7" ht="12.75">
      <c r="A39" s="5"/>
      <c r="B39" s="6"/>
      <c r="C39" s="6"/>
      <c r="D39" s="6"/>
      <c r="E39" s="6"/>
      <c r="F39" s="6"/>
      <c r="G39" s="6"/>
    </row>
    <row r="40" spans="1:7" ht="12.75">
      <c r="A40" s="5"/>
      <c r="B40" s="6"/>
      <c r="C40" s="6"/>
      <c r="D40" s="6"/>
      <c r="E40" s="6"/>
      <c r="F40" s="6"/>
      <c r="G40" s="6"/>
    </row>
    <row r="41" spans="1:7" ht="12.75">
      <c r="A41" s="5"/>
      <c r="B41" s="6"/>
      <c r="C41" s="6"/>
      <c r="D41" s="6"/>
      <c r="E41" s="6"/>
      <c r="F41" s="6"/>
      <c r="G41" s="6"/>
    </row>
    <row r="42" spans="1:7" ht="12.75">
      <c r="A42" s="5"/>
      <c r="B42" s="6"/>
      <c r="C42" s="6"/>
      <c r="D42" s="6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/>
      <c r="B44" s="6"/>
      <c r="C44" s="6"/>
      <c r="D44" s="6"/>
      <c r="E44" s="6"/>
      <c r="F44" s="6"/>
      <c r="G44" s="6"/>
    </row>
    <row r="45" spans="1:7" ht="12.75">
      <c r="A45" s="5"/>
      <c r="B45" s="6"/>
      <c r="C45" s="6"/>
      <c r="D45" s="6"/>
      <c r="E45" s="6"/>
      <c r="F45" s="6"/>
      <c r="G45" s="6"/>
    </row>
    <row r="46" spans="1:7" ht="12.75">
      <c r="A46" s="5"/>
      <c r="B46" s="6"/>
      <c r="C46" s="6"/>
      <c r="D46" s="6"/>
      <c r="E46" s="6"/>
      <c r="F46" s="6"/>
      <c r="G46" s="6"/>
    </row>
    <row r="47" spans="1:7" ht="12.75">
      <c r="A47" s="5"/>
      <c r="B47" s="6"/>
      <c r="C47" s="6"/>
      <c r="D47" s="6"/>
      <c r="E47" s="6"/>
      <c r="F47" s="6"/>
      <c r="G47" s="6"/>
    </row>
    <row r="48" spans="1:7" ht="12.75">
      <c r="A48" s="5"/>
      <c r="B48" s="6"/>
      <c r="C48" s="6"/>
      <c r="D48" s="6"/>
      <c r="E48" s="6"/>
      <c r="F48" s="6"/>
      <c r="G48" s="6"/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/>
      <c r="B50" s="6"/>
      <c r="C50" s="6"/>
      <c r="D50" s="6"/>
      <c r="E50" s="6"/>
      <c r="F50" s="6"/>
      <c r="G50" s="6"/>
    </row>
    <row r="51" spans="1:7" ht="12.75">
      <c r="A51" s="5"/>
      <c r="B51" s="6"/>
      <c r="C51" s="6"/>
      <c r="D51" s="6"/>
      <c r="E51" s="6"/>
      <c r="F51" s="6"/>
      <c r="G51" s="6"/>
    </row>
    <row r="52" spans="1:7" ht="12.75">
      <c r="A52" s="5"/>
      <c r="B52" s="6"/>
      <c r="C52" s="6"/>
      <c r="D52" s="6"/>
      <c r="E52" s="6"/>
      <c r="F52" s="6"/>
      <c r="G52" s="6"/>
    </row>
    <row r="53" spans="1:7" ht="12.75">
      <c r="A53" s="5"/>
      <c r="B53" s="6"/>
      <c r="C53" s="6"/>
      <c r="D53" s="6"/>
      <c r="E53" s="6"/>
      <c r="F53" s="6"/>
      <c r="G53" s="6"/>
    </row>
    <row r="54" spans="1:7" ht="12.75">
      <c r="A54" s="5"/>
      <c r="B54" s="6"/>
      <c r="C54" s="6"/>
      <c r="D54" s="6"/>
      <c r="E54" s="6"/>
      <c r="F54" s="6"/>
      <c r="G54" s="6"/>
    </row>
    <row r="55" spans="1:7" ht="12.75">
      <c r="A55" s="5"/>
      <c r="B55" s="6"/>
      <c r="C55" s="6"/>
      <c r="D55" s="6"/>
      <c r="E55" s="6"/>
      <c r="F55" s="6"/>
      <c r="G55" s="6"/>
    </row>
    <row r="56" spans="1:7" ht="12.75">
      <c r="A56" s="5"/>
      <c r="B56" s="6"/>
      <c r="C56" s="6"/>
      <c r="D56" s="6"/>
      <c r="E56" s="6"/>
      <c r="F56" s="6"/>
      <c r="G56" s="6"/>
    </row>
    <row r="57" spans="1:7" ht="12.75">
      <c r="A57" s="5"/>
      <c r="B57" s="6"/>
      <c r="C57" s="6"/>
      <c r="D57" s="6"/>
      <c r="E57" s="6"/>
      <c r="F57" s="6"/>
      <c r="G57" s="6"/>
    </row>
    <row r="58" spans="1:7" ht="12.75">
      <c r="A58" s="5"/>
      <c r="B58" s="6"/>
      <c r="C58" s="6"/>
      <c r="D58" s="6"/>
      <c r="E58" s="6"/>
      <c r="F58" s="6"/>
      <c r="G58" s="6"/>
    </row>
    <row r="59" spans="1:7" ht="12.75">
      <c r="A59" s="5"/>
      <c r="B59" s="6"/>
      <c r="C59" s="6"/>
      <c r="D59" s="6"/>
      <c r="E59" s="6"/>
      <c r="F59" s="6"/>
      <c r="G59" s="6"/>
    </row>
    <row r="60" spans="1:7" ht="12.75">
      <c r="A60" s="5"/>
      <c r="B60" s="6"/>
      <c r="C60" s="6"/>
      <c r="D60" s="6"/>
      <c r="E60" s="6"/>
      <c r="F60" s="6"/>
      <c r="G60" s="6"/>
    </row>
    <row r="61" spans="1:7" ht="12.75">
      <c r="A61" s="5"/>
      <c r="B61" s="6"/>
      <c r="C61" s="6"/>
      <c r="D61" s="6"/>
      <c r="E61" s="6"/>
      <c r="F61" s="6"/>
      <c r="G61" s="6"/>
    </row>
    <row r="62" spans="1:7" ht="12.75">
      <c r="A62" s="5"/>
      <c r="B62" s="6"/>
      <c r="C62" s="6"/>
      <c r="D62" s="6"/>
      <c r="E62" s="6"/>
      <c r="F62" s="6"/>
      <c r="G62" s="6"/>
    </row>
    <row r="63" spans="1:7" ht="12.75">
      <c r="A63" s="5"/>
      <c r="B63" s="6"/>
      <c r="C63" s="6"/>
      <c r="D63" s="6"/>
      <c r="E63" s="6"/>
      <c r="F63" s="6"/>
      <c r="G63" s="6"/>
    </row>
    <row r="64" spans="1:7" ht="12.75">
      <c r="A64" s="5"/>
      <c r="B64" s="6"/>
      <c r="C64" s="6"/>
      <c r="D64" s="6"/>
      <c r="E64" s="6"/>
      <c r="F64" s="6"/>
      <c r="G64" s="6"/>
    </row>
    <row r="65" spans="1:7" ht="12.75">
      <c r="A65" s="5"/>
      <c r="B65" s="6"/>
      <c r="C65" s="6"/>
      <c r="D65" s="6"/>
      <c r="E65" s="6"/>
      <c r="F65" s="6"/>
      <c r="G65" s="6"/>
    </row>
    <row r="66" spans="1:7" ht="12.75">
      <c r="A66" s="5"/>
      <c r="B66" s="6"/>
      <c r="C66" s="6"/>
      <c r="D66" s="6"/>
      <c r="E66" s="6"/>
      <c r="F66" s="6"/>
      <c r="G66" s="6"/>
    </row>
    <row r="67" spans="1:7" ht="12.75">
      <c r="A67" s="5"/>
      <c r="B67" s="6"/>
      <c r="C67" s="6"/>
      <c r="D67" s="6"/>
      <c r="E67" s="6"/>
      <c r="F67" s="6"/>
      <c r="G67" s="6"/>
    </row>
    <row r="68" spans="1:7" ht="12.75">
      <c r="A68" s="5"/>
      <c r="B68" s="6"/>
      <c r="C68" s="6"/>
      <c r="D68" s="6"/>
      <c r="E68" s="6"/>
      <c r="F68" s="6"/>
      <c r="G68" s="6"/>
    </row>
    <row r="69" spans="1:7" ht="12.75">
      <c r="A69" s="5"/>
      <c r="B69" s="6"/>
      <c r="C69" s="6"/>
      <c r="D69" s="6"/>
      <c r="E69" s="6"/>
      <c r="F69" s="6"/>
      <c r="G69" s="6"/>
    </row>
    <row r="70" spans="1:7" ht="12.75">
      <c r="A70" s="5"/>
      <c r="B70" s="6"/>
      <c r="C70" s="6"/>
      <c r="D70" s="6"/>
      <c r="E70" s="6"/>
      <c r="F70" s="6"/>
      <c r="G70" s="6"/>
    </row>
    <row r="71" spans="1:7" ht="12.75">
      <c r="A71" s="5"/>
      <c r="B71" s="6"/>
      <c r="C71" s="6"/>
      <c r="D71" s="6"/>
      <c r="E71" s="6"/>
      <c r="F71" s="6"/>
      <c r="G71" s="6"/>
    </row>
    <row r="72" spans="1:7" ht="12.75">
      <c r="A72" s="5"/>
      <c r="B72" s="6"/>
      <c r="C72" s="6"/>
      <c r="D72" s="6"/>
      <c r="E72" s="6"/>
      <c r="F72" s="6"/>
      <c r="G72" s="6"/>
    </row>
    <row r="73" spans="1:7" ht="12.75">
      <c r="A73" s="5"/>
      <c r="B73" s="6"/>
      <c r="C73" s="6"/>
      <c r="D73" s="6"/>
      <c r="E73" s="6"/>
      <c r="F73" s="6"/>
      <c r="G73" s="6"/>
    </row>
    <row r="74" spans="1:7" ht="12.75">
      <c r="A74" s="5"/>
      <c r="B74" s="6"/>
      <c r="C74" s="6"/>
      <c r="D74" s="6"/>
      <c r="E74" s="6"/>
      <c r="F74" s="6"/>
      <c r="G74" s="6"/>
    </row>
    <row r="75" spans="1:7" ht="12.75">
      <c r="A75" s="5"/>
      <c r="B75" s="6"/>
      <c r="C75" s="6"/>
      <c r="D75" s="6"/>
      <c r="E75" s="6"/>
      <c r="F75" s="6"/>
      <c r="G75" s="6"/>
    </row>
    <row r="76" spans="1:7" ht="12.75">
      <c r="A76" s="5"/>
      <c r="B76" s="6"/>
      <c r="C76" s="6"/>
      <c r="D76" s="6"/>
      <c r="E76" s="6"/>
      <c r="F76" s="6"/>
      <c r="G76" s="6"/>
    </row>
    <row r="77" spans="1:7" ht="12.75">
      <c r="A77" s="5"/>
      <c r="B77" s="6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  <row r="79" spans="1:7" ht="12.75">
      <c r="A79" s="5"/>
      <c r="B79" s="6"/>
      <c r="C79" s="6"/>
      <c r="D79" s="6"/>
      <c r="E79" s="6"/>
      <c r="F79" s="6"/>
      <c r="G79" s="6"/>
    </row>
    <row r="80" spans="1:7" ht="12.75">
      <c r="A80" s="5"/>
      <c r="B80" s="6"/>
      <c r="C80" s="6"/>
      <c r="D80" s="6"/>
      <c r="E80" s="6"/>
      <c r="F80" s="6"/>
      <c r="G80" s="6"/>
    </row>
    <row r="81" spans="1:7" ht="12.75">
      <c r="A81" s="5"/>
      <c r="B81" s="6"/>
      <c r="C81" s="6"/>
      <c r="D81" s="6"/>
      <c r="E81" s="6"/>
      <c r="F81" s="6"/>
      <c r="G81" s="6"/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5"/>
      <c r="B83" s="6"/>
      <c r="C83" s="6"/>
      <c r="D83" s="6"/>
      <c r="E83" s="6"/>
      <c r="F83" s="6"/>
      <c r="G83" s="6"/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  <row r="90" spans="1:7" ht="12.75">
      <c r="A90" s="5"/>
      <c r="B90" s="6"/>
      <c r="C90" s="6"/>
      <c r="D90" s="6"/>
      <c r="E90" s="6"/>
      <c r="F90" s="6"/>
      <c r="G90" s="6"/>
    </row>
    <row r="91" spans="1:7" ht="12.75">
      <c r="A91" s="5"/>
      <c r="B91" s="6"/>
      <c r="C91" s="6"/>
      <c r="D91" s="6"/>
      <c r="E91" s="6"/>
      <c r="F91" s="6"/>
      <c r="G91" s="6"/>
    </row>
    <row r="92" spans="1:7" ht="12.75">
      <c r="A92" s="5"/>
      <c r="B92" s="6"/>
      <c r="C92" s="6"/>
      <c r="D92" s="6"/>
      <c r="E92" s="6"/>
      <c r="F92" s="6"/>
      <c r="G92" s="6"/>
    </row>
    <row r="93" spans="1:7" ht="12.75">
      <c r="A93" s="5"/>
      <c r="B93" s="6"/>
      <c r="C93" s="6"/>
      <c r="D93" s="6"/>
      <c r="E93" s="6"/>
      <c r="F93" s="6"/>
      <c r="G93" s="6"/>
    </row>
    <row r="94" spans="1:7" ht="12.75">
      <c r="A94" s="5"/>
      <c r="B94" s="6"/>
      <c r="C94" s="6"/>
      <c r="D94" s="6"/>
      <c r="E94" s="6"/>
      <c r="F94" s="6"/>
      <c r="G94" s="6"/>
    </row>
    <row r="95" spans="1:7" ht="12.75">
      <c r="A95" s="5"/>
      <c r="B95" s="6"/>
      <c r="C95" s="6"/>
      <c r="D95" s="6"/>
      <c r="E95" s="6"/>
      <c r="F95" s="6"/>
      <c r="G95" s="6"/>
    </row>
    <row r="96" spans="1:7" ht="12.75">
      <c r="A96" s="5"/>
      <c r="B96" s="6"/>
      <c r="C96" s="6"/>
      <c r="D96" s="6"/>
      <c r="E96" s="6"/>
      <c r="F96" s="6"/>
      <c r="G96" s="6"/>
    </row>
    <row r="97" spans="1:7" ht="12.75">
      <c r="A97" s="5"/>
      <c r="B97" s="6"/>
      <c r="C97" s="6"/>
      <c r="D97" s="6"/>
      <c r="E97" s="6"/>
      <c r="F97" s="6"/>
      <c r="G97" s="6"/>
    </row>
    <row r="98" spans="1:7" ht="12.75">
      <c r="A98" s="5"/>
      <c r="B98" s="6"/>
      <c r="C98" s="6"/>
      <c r="D98" s="6"/>
      <c r="E98" s="6"/>
      <c r="F98" s="6"/>
      <c r="G98" s="6"/>
    </row>
    <row r="99" spans="1:7" ht="12.75">
      <c r="A99" s="5"/>
      <c r="B99" s="6"/>
      <c r="C99" s="6"/>
      <c r="D99" s="6"/>
      <c r="E99" s="6"/>
      <c r="F99" s="6"/>
      <c r="G99" s="6"/>
    </row>
    <row r="100" spans="1:7" ht="12.75">
      <c r="A100" s="5"/>
      <c r="B100" s="6"/>
      <c r="C100" s="6"/>
      <c r="D100" s="6"/>
      <c r="E100" s="6"/>
      <c r="F100" s="6"/>
      <c r="G100" s="6"/>
    </row>
    <row r="101" spans="1:7" ht="12.75">
      <c r="A101" s="5"/>
      <c r="B101" s="6"/>
      <c r="C101" s="6"/>
      <c r="D101" s="6"/>
      <c r="E101" s="6"/>
      <c r="F101" s="6"/>
      <c r="G101" s="6"/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5"/>
      <c r="B103" s="6"/>
      <c r="C103" s="6"/>
      <c r="D103" s="6"/>
      <c r="E103" s="6"/>
      <c r="F103" s="6"/>
      <c r="G103" s="6"/>
    </row>
    <row r="104" spans="1:7" ht="12.75">
      <c r="A104" s="5"/>
      <c r="B104" s="6"/>
      <c r="C104" s="6"/>
      <c r="D104" s="6"/>
      <c r="E104" s="6"/>
      <c r="F104" s="6"/>
      <c r="G104" s="6"/>
    </row>
    <row r="105" spans="1:7" ht="12.75">
      <c r="A105" s="5"/>
      <c r="B105" s="6"/>
      <c r="C105" s="6"/>
      <c r="D105" s="6"/>
      <c r="E105" s="6"/>
      <c r="F105" s="6"/>
      <c r="G105" s="6"/>
    </row>
    <row r="106" spans="1:7" ht="12.75">
      <c r="A106" s="5"/>
      <c r="B106" s="6"/>
      <c r="C106" s="6"/>
      <c r="D106" s="6"/>
      <c r="E106" s="6"/>
      <c r="F106" s="6"/>
      <c r="G106" s="6"/>
    </row>
    <row r="107" spans="1:7" ht="12.75">
      <c r="A107" s="5"/>
      <c r="B107" s="6"/>
      <c r="C107" s="6"/>
      <c r="D107" s="6"/>
      <c r="E107" s="6"/>
      <c r="F107" s="6"/>
      <c r="G107" s="6"/>
    </row>
    <row r="108" spans="1:7" ht="12.75">
      <c r="A108" s="5"/>
      <c r="B108" s="6"/>
      <c r="C108" s="6"/>
      <c r="D108" s="6"/>
      <c r="E108" s="6"/>
      <c r="F108" s="6"/>
      <c r="G108" s="6"/>
    </row>
    <row r="109" spans="1:7" ht="12.75">
      <c r="A109" s="5"/>
      <c r="B109" s="6"/>
      <c r="C109" s="6"/>
      <c r="D109" s="6"/>
      <c r="E109" s="6"/>
      <c r="F109" s="6"/>
      <c r="G109" s="6"/>
    </row>
    <row r="110" spans="1:7" ht="12.75">
      <c r="A110" s="5"/>
      <c r="B110" s="6"/>
      <c r="C110" s="6"/>
      <c r="D110" s="6"/>
      <c r="E110" s="6"/>
      <c r="F110" s="6"/>
      <c r="G110" s="6"/>
    </row>
    <row r="111" spans="1:7" ht="12.75">
      <c r="A111" s="5"/>
      <c r="B111" s="6"/>
      <c r="C111" s="6"/>
      <c r="D111" s="6"/>
      <c r="E111" s="6"/>
      <c r="F111" s="6"/>
      <c r="G111" s="6"/>
    </row>
    <row r="112" spans="1:7" ht="12.75">
      <c r="A112" s="5"/>
      <c r="B112" s="6"/>
      <c r="C112" s="6"/>
      <c r="D112" s="6"/>
      <c r="E112" s="6"/>
      <c r="F112" s="6"/>
      <c r="G112" s="6"/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5"/>
      <c r="B114" s="6"/>
      <c r="C114" s="6"/>
      <c r="D114" s="6"/>
      <c r="E114" s="6"/>
      <c r="F114" s="6"/>
      <c r="G114" s="6"/>
    </row>
    <row r="115" spans="1:7" ht="12.75">
      <c r="A115" s="5"/>
      <c r="B115" s="6"/>
      <c r="C115" s="6"/>
      <c r="D115" s="6"/>
      <c r="E115" s="6"/>
      <c r="F115" s="6"/>
      <c r="G115" s="6"/>
    </row>
    <row r="116" spans="1:7" ht="12.75">
      <c r="A116" s="5"/>
      <c r="B116" s="6"/>
      <c r="C116" s="6"/>
      <c r="D116" s="6"/>
      <c r="E116" s="6"/>
      <c r="F116" s="6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  <row r="128" spans="1:7" ht="12.75">
      <c r="A128" s="5"/>
      <c r="B128" s="6"/>
      <c r="C128" s="6"/>
      <c r="D128" s="6"/>
      <c r="E128" s="6"/>
      <c r="F128" s="6"/>
      <c r="G128" s="6"/>
    </row>
    <row r="129" spans="1:7" ht="12.75">
      <c r="A129" s="5"/>
      <c r="B129" s="6"/>
      <c r="C129" s="6"/>
      <c r="D129" s="6"/>
      <c r="E129" s="6"/>
      <c r="F129" s="6"/>
      <c r="G129" s="6"/>
    </row>
    <row r="130" spans="1:7" ht="12.75">
      <c r="A130" s="5"/>
      <c r="B130" s="6"/>
      <c r="C130" s="6"/>
      <c r="D130" s="6"/>
      <c r="E130" s="6"/>
      <c r="F130" s="6"/>
      <c r="G130" s="6"/>
    </row>
    <row r="131" spans="1:7" ht="12.75">
      <c r="A131" s="5"/>
      <c r="B131" s="6"/>
      <c r="C131" s="6"/>
      <c r="D131" s="6"/>
      <c r="E131" s="6"/>
      <c r="F131" s="6"/>
      <c r="G131" s="6"/>
    </row>
    <row r="132" spans="1:7" ht="12.75">
      <c r="A132" s="5"/>
      <c r="B132" s="6"/>
      <c r="C132" s="6"/>
      <c r="D132" s="6"/>
      <c r="E132" s="6"/>
      <c r="F132" s="6"/>
      <c r="G132" s="6"/>
    </row>
    <row r="133" spans="1:7" ht="12.75">
      <c r="A133" s="5"/>
      <c r="B133" s="6"/>
      <c r="C133" s="6"/>
      <c r="D133" s="6"/>
      <c r="E133" s="6"/>
      <c r="F133" s="6"/>
      <c r="G133" s="6"/>
    </row>
    <row r="134" spans="1:7" ht="12.75">
      <c r="A134" s="5"/>
      <c r="B134" s="6"/>
      <c r="C134" s="6"/>
      <c r="D134" s="6"/>
      <c r="E134" s="6"/>
      <c r="F134" s="6"/>
      <c r="G134" s="6"/>
    </row>
    <row r="135" spans="1:7" ht="12.75">
      <c r="A135" s="5"/>
      <c r="B135" s="6"/>
      <c r="C135" s="6"/>
      <c r="D135" s="6"/>
      <c r="E135" s="6"/>
      <c r="F135" s="6"/>
      <c r="G135" s="6"/>
    </row>
    <row r="136" spans="1:7" ht="12.75">
      <c r="A136" s="5"/>
      <c r="B136" s="6"/>
      <c r="C136" s="6"/>
      <c r="D136" s="6"/>
      <c r="E136" s="6"/>
      <c r="F136" s="6"/>
      <c r="G136" s="6"/>
    </row>
    <row r="137" spans="1:7" ht="12.75">
      <c r="A137" s="5"/>
      <c r="B137" s="6"/>
      <c r="C137" s="6"/>
      <c r="D137" s="6"/>
      <c r="E137" s="6"/>
      <c r="F137" s="6"/>
      <c r="G137" s="6"/>
    </row>
    <row r="138" spans="1:7" ht="12.75">
      <c r="A138" s="5"/>
      <c r="B138" s="6"/>
      <c r="C138" s="6"/>
      <c r="D138" s="6"/>
      <c r="E138" s="6"/>
      <c r="F138" s="6"/>
      <c r="G138" s="6"/>
    </row>
    <row r="139" spans="1:7" ht="12.75">
      <c r="A139" s="5"/>
      <c r="B139" s="6"/>
      <c r="C139" s="6"/>
      <c r="D139" s="6"/>
      <c r="E139" s="6"/>
      <c r="F139" s="6"/>
      <c r="G139" s="6"/>
    </row>
    <row r="140" spans="1:7" ht="12.75">
      <c r="A140" s="5"/>
      <c r="B140" s="6"/>
      <c r="C140" s="6"/>
      <c r="D140" s="6"/>
      <c r="E140" s="6"/>
      <c r="F140" s="6"/>
      <c r="G140" s="6"/>
    </row>
    <row r="141" spans="1:7" ht="12.75">
      <c r="A141" s="5"/>
      <c r="B141" s="6"/>
      <c r="C141" s="6"/>
      <c r="D141" s="6"/>
      <c r="E141" s="6"/>
      <c r="F141" s="6"/>
      <c r="G141" s="6"/>
    </row>
    <row r="142" spans="1:7" ht="12.75">
      <c r="A142" s="5"/>
      <c r="B142" s="6"/>
      <c r="C142" s="6"/>
      <c r="D142" s="6"/>
      <c r="E142" s="6"/>
      <c r="F142" s="6"/>
      <c r="G142" s="6"/>
    </row>
    <row r="143" spans="1:7" ht="12.75">
      <c r="A143" s="5"/>
      <c r="B143" s="6"/>
      <c r="C143" s="6"/>
      <c r="D143" s="6"/>
      <c r="E143" s="6"/>
      <c r="F143" s="6"/>
      <c r="G143" s="6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2016-11-28T11:31:44Z</cp:lastPrinted>
  <dcterms:created xsi:type="dcterms:W3CDTF">2015-05-27T03:16:19Z</dcterms:created>
  <dcterms:modified xsi:type="dcterms:W3CDTF">2016-11-28T11:52:13Z</dcterms:modified>
  <cp:category/>
  <cp:version/>
  <cp:contentType/>
  <cp:contentStatus/>
</cp:coreProperties>
</file>