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ОФП Ф1" sheetId="1" r:id="rId1"/>
    <sheet name="ОПУ Ф2" sheetId="2" r:id="rId2"/>
    <sheet name="ДДС Ф3" sheetId="3" r:id="rId3"/>
    <sheet name="Капитал Ф4" sheetId="4" r:id="rId4"/>
  </sheets>
  <definedNames>
    <definedName name="_1__123Graph_ACHART_3" hidden="1">#REF!</definedName>
    <definedName name="_123Graph_ACHART2" hidden="1">#REF!</definedName>
    <definedName name="_124" hidden="1">#REF!</definedName>
    <definedName name="_2__123Graph_BCHART_3" hidden="1">#REF!</definedName>
    <definedName name="_3__123Graph_CCHART_3" hidden="1">#REF!</definedName>
    <definedName name="AS2DocOpenMode" hidden="1">"AS2DocumentEdit"</definedName>
    <definedName name="EV__LASTREFTIME__" hidden="1">"(GMT+06:00)28.02.2011 18:52:23"</definedName>
    <definedName name="kjj" hidden="1">#REF!</definedName>
    <definedName name="sss" hidden="1">#REF!</definedName>
    <definedName name="ssss" hidden="1">#REF!</definedName>
    <definedName name="ssssss" hidden="1">#REF!</definedName>
    <definedName name="TextRefCopyRangeCount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D28" i="1" l="1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3" i="4"/>
  <c r="J52" i="4"/>
  <c r="J51" i="4"/>
  <c r="I50" i="4"/>
  <c r="I48" i="4" s="1"/>
  <c r="I77" i="4" s="1"/>
  <c r="H50" i="4"/>
  <c r="E50" i="4"/>
  <c r="D50" i="4"/>
  <c r="C50" i="4"/>
  <c r="C48" i="4" s="1"/>
  <c r="H48" i="4"/>
  <c r="H77" i="4" s="1"/>
  <c r="E48" i="4"/>
  <c r="E77" i="4" s="1"/>
  <c r="D48" i="4"/>
  <c r="J46" i="4"/>
  <c r="I45" i="4"/>
  <c r="I47" i="4" s="1"/>
  <c r="C45" i="4"/>
  <c r="C47" i="4" s="1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I18" i="4"/>
  <c r="H18" i="4"/>
  <c r="G18" i="4"/>
  <c r="G16" i="4" s="1"/>
  <c r="G45" i="4" s="1"/>
  <c r="G47" i="4" s="1"/>
  <c r="F18" i="4"/>
  <c r="F16" i="4" s="1"/>
  <c r="F45" i="4" s="1"/>
  <c r="F47" i="4" s="1"/>
  <c r="E18" i="4"/>
  <c r="E16" i="4" s="1"/>
  <c r="E45" i="4" s="1"/>
  <c r="E47" i="4" s="1"/>
  <c r="D18" i="4"/>
  <c r="J18" i="4" s="1"/>
  <c r="C18" i="4"/>
  <c r="J17" i="4"/>
  <c r="I16" i="4"/>
  <c r="H16" i="4"/>
  <c r="H45" i="4" s="1"/>
  <c r="H47" i="4" s="1"/>
  <c r="D16" i="4"/>
  <c r="J16" i="4" s="1"/>
  <c r="C16" i="4"/>
  <c r="I15" i="4"/>
  <c r="H15" i="4"/>
  <c r="G15" i="4"/>
  <c r="F15" i="4"/>
  <c r="D15" i="4"/>
  <c r="C15" i="4"/>
  <c r="J15" i="4" s="1"/>
  <c r="J14" i="4"/>
  <c r="E13" i="4"/>
  <c r="E15" i="4" s="1"/>
  <c r="C13" i="4"/>
  <c r="D82" i="3"/>
  <c r="D65" i="3"/>
  <c r="E34" i="3"/>
  <c r="D34" i="3"/>
  <c r="E16" i="2"/>
  <c r="E19" i="2" s="1"/>
  <c r="E25" i="2" s="1"/>
  <c r="E29" i="2" s="1"/>
  <c r="E91" i="1"/>
  <c r="D91" i="1"/>
  <c r="E81" i="1"/>
  <c r="D81" i="1"/>
  <c r="E66" i="1"/>
  <c r="E92" i="1" s="1"/>
  <c r="D66" i="1"/>
  <c r="E49" i="1"/>
  <c r="E48" i="1"/>
  <c r="D49" i="1"/>
  <c r="E28" i="1"/>
  <c r="E50" i="1" s="1"/>
  <c r="E27" i="1"/>
  <c r="D71" i="3" l="1"/>
  <c r="C77" i="4"/>
  <c r="J54" i="4"/>
  <c r="F48" i="4"/>
  <c r="F77" i="4" s="1"/>
  <c r="J13" i="4"/>
  <c r="D45" i="4"/>
  <c r="D47" i="4" s="1"/>
  <c r="J47" i="4" s="1"/>
  <c r="J50" i="4"/>
  <c r="D15" i="3"/>
  <c r="D23" i="3"/>
  <c r="D48" i="3"/>
  <c r="D78" i="3"/>
  <c r="D16" i="2"/>
  <c r="D19" i="2" s="1"/>
  <c r="D25" i="2" s="1"/>
  <c r="D50" i="1"/>
  <c r="D92" i="1"/>
  <c r="D27" i="2" l="1"/>
  <c r="D29" i="2" s="1"/>
  <c r="D77" i="4"/>
  <c r="J45" i="4"/>
  <c r="D32" i="3"/>
  <c r="D63" i="3"/>
  <c r="D81" i="3" l="1"/>
  <c r="D83" i="3" l="1"/>
  <c r="G48" i="4" l="1"/>
  <c r="J49" i="4"/>
  <c r="G77" i="4" l="1"/>
  <c r="J77" i="4" s="1"/>
  <c r="J48" i="4"/>
</calcChain>
</file>

<file path=xl/sharedStrings.xml><?xml version="1.0" encoding="utf-8"?>
<sst xmlns="http://schemas.openxmlformats.org/spreadsheetml/2006/main" count="428" uniqueCount="296">
  <si>
    <t>Приложение 2</t>
  </si>
  <si>
    <t>к приказу Министра финансов</t>
  </si>
  <si>
    <t>Республики Казахстан</t>
  </si>
  <si>
    <t>от 28 июня 2017 года № 404</t>
  </si>
  <si>
    <t>АО "Мангистауская региональная электросетевая компания"</t>
  </si>
  <si>
    <t>Форма</t>
  </si>
  <si>
    <t>по состоянию на 30 сентября 2020 года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</si>
  <si>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</si>
  <si>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</si>
  <si>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</si>
  <si>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</si>
  <si>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</si>
  <si>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</si>
  <si>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</si>
  <si>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010</t>
  </si>
  <si>
    <t>Краткосрочные финансовые активы, оцениваемые по амортизированной стоимости</t>
  </si>
  <si>
    <t>011</t>
  </si>
  <si>
    <t>Краткосрочные финансовые активы, оцениваемые по справедливой стоимости через прочий совокупный доход</t>
  </si>
  <si>
    <t>012</t>
  </si>
  <si>
    <t>Краткосрочные финансовые активы, учитываемые по справедливой стоимости через прибыли или убытки</t>
  </si>
  <si>
    <t>013</t>
  </si>
  <si>
    <t>Краткосрочные производные финансовые инструменты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</si>
  <si>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</si>
  <si>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</si>
  <si>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</si>
  <si>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</si>
  <si>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</si>
  <si>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Краткосрочная дебиторская задолженность по аренде</t>
  </si>
  <si>
    <t>017</t>
  </si>
  <si>
    <t>Краткосрочные активы по договорам с покупателями</t>
  </si>
  <si>
    <t>018</t>
  </si>
  <si>
    <t>Текущий подоходный налог</t>
  </si>
  <si>
    <t>019</t>
  </si>
  <si>
    <t>Запасы</t>
  </si>
  <si>
    <t>020</t>
  </si>
  <si>
    <t>Биологические активы</t>
  </si>
  <si>
    <t>021</t>
  </si>
  <si>
    <t>Прочие краткосрочные активы</t>
  </si>
  <si>
    <t>022</t>
  </si>
  <si>
    <t>Итого краткосрочных активов (сумма строке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</si>
  <si>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</si>
  <si>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</si>
  <si>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</si>
  <si>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</si>
  <si>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</si>
  <si>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</si>
  <si>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</si>
  <si>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</si>
  <si>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</si>
  <si>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</si>
  <si>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</si>
  <si>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</si>
  <si>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</si>
  <si>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</si>
  <si>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</si>
  <si>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</si>
  <si>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</si>
  <si>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</si>
  <si>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</si>
  <si>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</si>
  <si>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+строка 101+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</si>
  <si>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</si>
  <si>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</si>
  <si>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</si>
  <si>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</si>
  <si>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</si>
  <si>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</si>
  <si>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оценочные обязательства</t>
  </si>
  <si>
    <t xml:space="preserve">Текущие налоговые обязательства по подоходному налогу 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</si>
  <si>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</si>
  <si>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</si>
  <si>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</si>
  <si>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</si>
  <si>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</si>
  <si>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</si>
  <si>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</si>
  <si>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</si>
  <si>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</si>
  <si>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</si>
  <si>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</si>
  <si>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</si>
  <si>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</si>
  <si>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</si>
  <si>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</si>
  <si>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</si>
  <si>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</si>
  <si>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</si>
  <si>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</si>
  <si>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</si>
  <si>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</si>
  <si>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</si>
  <si>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</si>
  <si>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</si>
  <si>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</si>
  <si>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</si>
  <si>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</si>
  <si>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</si>
  <si>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</si>
  <si>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</si>
  <si>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Заместитель председателя правления</t>
  </si>
  <si>
    <t>по экономике и финансам</t>
  </si>
  <si>
    <t>Денисова Е.А.</t>
  </si>
  <si>
    <t>Главный бухгалтер</t>
  </si>
  <si>
    <t>Ожакаева Ж.Д.</t>
  </si>
  <si>
    <t>Приложение 3</t>
  </si>
  <si>
    <t>Отчет о прибылях и убытках</t>
  </si>
  <si>
    <t>за 9 месяцев, закончившихся 30 сентября 2020 года</t>
  </si>
  <si>
    <t>Наименование показателей</t>
  </si>
  <si>
    <t>За отчетный период</t>
  </si>
  <si>
    <t>За предыдущий период (аналогичный период)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</si>
  <si>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</si>
  <si>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</si>
  <si>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</si>
  <si>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</si>
  <si>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</si>
  <si>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</si>
  <si>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</si>
  <si>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</si>
  <si>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</si>
  <si>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</si>
  <si>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доходы</t>
  </si>
  <si>
    <t>024</t>
  </si>
  <si>
    <t>Прочие расходы</t>
  </si>
  <si>
    <t>025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</si>
  <si>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</si>
  <si>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</si>
  <si>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</si>
  <si>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</si>
  <si>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</si>
  <si>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</si>
  <si>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</si>
  <si>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</si>
  <si>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</si>
  <si>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</si>
  <si>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</si>
  <si>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</si>
  <si>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</si>
  <si>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</si>
  <si>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</si>
  <si>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</si>
  <si>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</si>
  <si>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</si>
  <si>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</si>
  <si>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</si>
  <si>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</si>
  <si>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</si>
  <si>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</si>
  <si>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</si>
  <si>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</si>
  <si>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-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</si>
  <si>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</si>
  <si>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</si>
  <si>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</si>
  <si>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</si>
  <si>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</si>
  <si>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</si>
  <si>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Приложение 4</t>
  </si>
  <si>
    <t>Отчет о движении денежных средств (прямой метод)</t>
  </si>
  <si>
    <t>тыс.тенге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</si>
  <si>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</si>
  <si>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</si>
  <si>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</si>
  <si>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</si>
  <si>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</si>
  <si>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</si>
  <si>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</si>
  <si>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</si>
  <si>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</si>
  <si>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</si>
  <si>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</si>
  <si>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</si>
  <si>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</si>
  <si>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</si>
  <si>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</si>
  <si>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</si>
  <si>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</si>
  <si>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</si>
  <si>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</si>
  <si>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</si>
  <si>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</si>
  <si>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</si>
  <si>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</si>
  <si>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</si>
  <si>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</si>
  <si>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</si>
  <si>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</si>
  <si>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</si>
  <si>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</si>
  <si>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</si>
  <si>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</si>
  <si>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</si>
  <si>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</si>
  <si>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</si>
  <si>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</si>
  <si>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</si>
  <si>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изъятие денежных вкладов</t>
  </si>
  <si>
    <t>047</t>
  </si>
  <si>
    <t>реализация прочих финансовых активов</t>
  </si>
  <si>
    <t>048</t>
  </si>
  <si>
    <t>фьючерсные и форвардные контракты, опционы и свопы</t>
  </si>
  <si>
    <t>049</t>
  </si>
  <si>
    <t>полученные дивиденды</t>
  </si>
  <si>
    <t>050</t>
  </si>
  <si>
    <t>051</t>
  </si>
  <si>
    <t>052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</si>
  <si>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</si>
  <si>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</si>
  <si>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</si>
  <si>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</si>
  <si>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</si>
  <si>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</si>
  <si>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</si>
  <si>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</si>
  <si>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</si>
  <si>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</si>
  <si>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</si>
  <si>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</si>
  <si>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</si>
  <si>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</si>
  <si>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размещение денежных вкладов</t>
  </si>
  <si>
    <t>067</t>
  </si>
  <si>
    <t>068</t>
  </si>
  <si>
    <t>приобретение прочих финансовых активов</t>
  </si>
  <si>
    <t>069</t>
  </si>
  <si>
    <t>предоставление займов</t>
  </si>
  <si>
    <t>070</t>
  </si>
  <si>
    <t>071</t>
  </si>
  <si>
    <t>инвестиции в ассоциированные и дочерние организации</t>
  </si>
  <si>
    <t>072</t>
  </si>
  <si>
    <t>073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</si>
  <si>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</si>
  <si>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</si>
  <si>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</si>
  <si>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</si>
  <si>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</si>
  <si>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</si>
  <si>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</si>
  <si>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</si>
  <si>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</si>
  <si>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</si>
  <si>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</si>
  <si>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</si>
  <si>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</si>
  <si>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</si>
  <si>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</si>
  <si>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</si>
  <si>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</si>
  <si>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</si>
  <si>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</si>
  <si>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</si>
  <si>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</si>
  <si>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</si>
  <si>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Приложение 6</t>
  </si>
  <si>
    <t>от 28 июня 2017 года №404</t>
  </si>
  <si>
    <t>Отчет об изменениях в капитале</t>
  </si>
  <si>
    <t xml:space="preserve">                                                                       за 9 месяцев, закончившихся 30 сентября 2020 года</t>
  </si>
  <si>
    <t>Наименование компонентов</t>
  </si>
  <si>
    <t>Код</t>
  </si>
  <si>
    <t>Капитал, относимый на собственников</t>
  </si>
  <si>
    <t>Итого капитал</t>
  </si>
  <si>
    <t>строки</t>
  </si>
  <si>
    <t>Нераспределенная прибыль</t>
  </si>
  <si>
    <t>Сальдо на 1 января предыдущего 2019 года</t>
  </si>
  <si>
    <t>Изменение в учетной политике</t>
  </si>
  <si>
    <t>Пересчитанное сальдо (строка 010 +/- строка 011)</t>
  </si>
  <si>
    <t>Общий совокупный доход, всего(строка 210 + строка 220):</t>
  </si>
  <si>
    <t>Прибыль (убыток) за 2019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</si>
  <si>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</si>
  <si>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</si>
  <si>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</si>
  <si>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</si>
  <si>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</si>
  <si>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курсовая разница по инвестициям в зарубежныеорганизации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</si>
  <si>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</si>
  <si>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</si>
  <si>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</si>
  <si>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</si>
  <si>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</si>
  <si>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</si>
  <si>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</si>
  <si>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</si>
  <si>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</si>
  <si>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</si>
  <si>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</si>
  <si>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</si>
  <si>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</si>
  <si>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</si>
  <si>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2020 года (строка 100 + строка 200 + строка 300+строка 319)</t>
  </si>
  <si>
    <t>Пересчитанное сальдо (строка 400 +/- строка 401)</t>
  </si>
  <si>
    <t>Общий совокупный доход, всего (строка 610 + строка 620):</t>
  </si>
  <si>
    <t>Прибыль (убыток) за 9 месяцев 2020</t>
  </si>
  <si>
    <t>Прочий совокупный доход, всего (сумма строк с 621 по 629):</t>
  </si>
  <si>
    <t>Операции с собственниками всего (сумма строк с 710 по 718)</t>
  </si>
  <si>
    <t>Вознаграждения работников акциями</t>
  </si>
  <si>
    <t>Сальдо на 31 декабря отчетного года (строка 500 + строка 600 + строка 700 + строка 719)</t>
  </si>
  <si>
    <t>Отчет о финансовом положении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</si>
</sst>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_);_(* \(#,##0\);_(* &quot;-&quot;??_);_(@_)"/>
    <numFmt numFmtId="165" formatCode="_([$€-2]* #,##0.00_);_([$€-2]* \(#,##0.00\);_([$€-2]* &quot;-&quot;??_)"/>
    <numFmt numFmtId="166" formatCode="_-* #,##0_р_._-;\-* #,##0_р_._-;_-* &quot;-&quot;??_р_._-;_-@_-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8"/>
      <name val="Arial"/>
      <family val="2"/>
    </font>
    <font>
      <sz val="9"/>
      <name val="Arial"/>
      <family val="2"/>
    </font>
    <font>
      <sz val="11"/>
      <name val="Arial Cyr"/>
      <charset val="204"/>
    </font>
    <font>
      <b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 Cyr"/>
    </font>
    <font>
      <i/>
      <sz val="9"/>
      <name val="Arial"/>
      <family val="2"/>
    </font>
    <font>
      <sz val="14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2"/>
      <color rgb="FF000000"/>
      <name val="Calibri"/>
      <family val="2"/>
      <scheme val="minor"/>
    </font>
    <font>
      <b/>
      <sz val="8"/>
      <color indexed="19"/>
      <name val="Arial"/>
      <family val="2"/>
      <charset val="204"/>
    </font>
    <font>
      <b/>
      <sz val="9"/>
      <color indexed="19"/>
      <name val="Arial"/>
      <family val="2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165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43" fontId="15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1"/>
    <xf numFmtId="0" fontId="6" fillId="0" borderId="0" xfId="1" applyFont="1"/>
    <xf numFmtId="0" fontId="4" fillId="0" borderId="0" xfId="1" applyFont="1" applyAlignment="1">
      <alignment horizontal="justify" vertical="center"/>
    </xf>
    <xf numFmtId="0" fontId="7" fillId="0" borderId="0" xfId="3" applyFo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9" fillId="0" borderId="0" xfId="1" applyFont="1"/>
    <xf numFmtId="0" fontId="3" fillId="0" borderId="0" xfId="1" quotePrefix="1" applyFont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right"/>
    </xf>
    <xf numFmtId="0" fontId="10" fillId="0" borderId="1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10" fillId="0" borderId="4" xfId="1" applyFont="1" applyBorder="1" applyAlignment="1">
      <alignment vertical="top" wrapText="1"/>
    </xf>
    <xf numFmtId="0" fontId="10" fillId="0" borderId="4" xfId="1" applyFont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0" fillId="0" borderId="5" xfId="1" applyFont="1" applyBorder="1" applyAlignment="1">
      <alignment vertical="top" wrapText="1"/>
    </xf>
    <xf numFmtId="49" fontId="4" fillId="2" borderId="5" xfId="1" applyNumberFormat="1" applyFont="1" applyFill="1" applyBorder="1" applyAlignment="1">
      <alignment horizontal="center" vertical="top" wrapText="1"/>
    </xf>
    <xf numFmtId="3" fontId="12" fillId="0" borderId="5" xfId="4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vertical="top" wrapText="1"/>
    </xf>
    <xf numFmtId="3" fontId="13" fillId="0" borderId="5" xfId="1" applyNumberFormat="1" applyFont="1" applyBorder="1" applyAlignment="1">
      <alignment horizontal="center" vertical="top" wrapText="1"/>
    </xf>
    <xf numFmtId="3" fontId="9" fillId="0" borderId="0" xfId="1" applyNumberFormat="1" applyFont="1"/>
    <xf numFmtId="3" fontId="14" fillId="0" borderId="5" xfId="1" applyNumberFormat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3" fontId="12" fillId="0" borderId="5" xfId="5" applyNumberFormat="1" applyFont="1" applyBorder="1" applyAlignment="1">
      <alignment horizontal="center" vertical="top" wrapText="1"/>
    </xf>
    <xf numFmtId="3" fontId="12" fillId="0" borderId="5" xfId="5" applyNumberFormat="1" applyFont="1" applyBorder="1" applyAlignment="1">
      <alignment horizontal="center" wrapText="1"/>
    </xf>
    <xf numFmtId="4" fontId="2" fillId="0" borderId="0" xfId="1" applyNumberFormat="1" applyAlignment="1">
      <alignment horizontal="left"/>
    </xf>
    <xf numFmtId="4" fontId="9" fillId="0" borderId="0" xfId="1" applyNumberFormat="1" applyFont="1"/>
    <xf numFmtId="0" fontId="10" fillId="0" borderId="6" xfId="1" applyFont="1" applyBorder="1" applyAlignment="1">
      <alignment vertical="top" wrapText="1"/>
    </xf>
    <xf numFmtId="0" fontId="10" fillId="0" borderId="6" xfId="1" applyFont="1" applyBorder="1" applyAlignment="1">
      <alignment horizontal="center" vertical="top" wrapText="1"/>
    </xf>
    <xf numFmtId="3" fontId="14" fillId="0" borderId="6" xfId="1" applyNumberFormat="1" applyFont="1" applyBorder="1" applyAlignment="1">
      <alignment horizontal="center" vertical="top" wrapText="1"/>
    </xf>
    <xf numFmtId="0" fontId="10" fillId="0" borderId="1" xfId="1" applyFont="1" applyBorder="1" applyAlignment="1">
      <alignment vertical="top" wrapText="1"/>
    </xf>
    <xf numFmtId="3" fontId="13" fillId="0" borderId="2" xfId="1" applyNumberFormat="1" applyFont="1" applyBorder="1" applyAlignment="1">
      <alignment horizontal="center" vertical="top" wrapText="1"/>
    </xf>
    <xf numFmtId="3" fontId="13" fillId="0" borderId="3" xfId="1" applyNumberFormat="1" applyFont="1" applyBorder="1" applyAlignment="1">
      <alignment horizontal="center" vertical="top" wrapText="1"/>
    </xf>
    <xf numFmtId="3" fontId="13" fillId="0" borderId="4" xfId="1" applyNumberFormat="1" applyFont="1" applyBorder="1" applyAlignment="1">
      <alignment horizontal="center" vertical="top" wrapText="1"/>
    </xf>
    <xf numFmtId="3" fontId="2" fillId="0" borderId="0" xfId="1" applyNumberFormat="1"/>
    <xf numFmtId="164" fontId="9" fillId="0" borderId="0" xfId="1" applyNumberFormat="1" applyFont="1"/>
    <xf numFmtId="49" fontId="1" fillId="2" borderId="5" xfId="1" applyNumberFormat="1" applyFont="1" applyFill="1" applyBorder="1" applyAlignment="1">
      <alignment horizontal="center" vertical="top" wrapText="1"/>
    </xf>
    <xf numFmtId="0" fontId="1" fillId="2" borderId="0" xfId="1" applyFont="1" applyFill="1" applyAlignment="1">
      <alignment vertical="top" wrapText="1"/>
    </xf>
    <xf numFmtId="3" fontId="12" fillId="0" borderId="5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3" fontId="13" fillId="0" borderId="5" xfId="1" applyNumberFormat="1" applyFont="1" applyBorder="1" applyAlignment="1">
      <alignment vertical="top" wrapText="1"/>
    </xf>
    <xf numFmtId="3" fontId="13" fillId="0" borderId="5" xfId="1" applyNumberFormat="1" applyFont="1" applyBorder="1" applyAlignment="1">
      <alignment vertical="top"/>
    </xf>
    <xf numFmtId="0" fontId="12" fillId="0" borderId="0" xfId="1" applyFont="1"/>
    <xf numFmtId="0" fontId="0" fillId="0" borderId="0" xfId="1" applyFont="1"/>
    <xf numFmtId="0" fontId="16" fillId="0" borderId="0" xfId="1" applyFont="1"/>
    <xf numFmtId="0" fontId="3" fillId="0" borderId="0" xfId="1" applyFont="1" applyAlignment="1">
      <alignment horizontal="right" vertical="center"/>
    </xf>
    <xf numFmtId="0" fontId="10" fillId="0" borderId="5" xfId="1" applyFont="1" applyBorder="1" applyAlignment="1">
      <alignment vertical="center" wrapText="1"/>
    </xf>
    <xf numFmtId="3" fontId="17" fillId="0" borderId="5" xfId="5" applyNumberFormat="1" applyFont="1" applyBorder="1" applyAlignment="1">
      <alignment horizontal="center" vertical="center" wrapText="1"/>
    </xf>
    <xf numFmtId="3" fontId="17" fillId="0" borderId="5" xfId="6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vertical="center" wrapText="1"/>
    </xf>
    <xf numFmtId="3" fontId="18" fillId="0" borderId="5" xfId="1" applyNumberFormat="1" applyFont="1" applyBorder="1" applyAlignment="1">
      <alignment horizontal="center" vertical="center" wrapText="1"/>
    </xf>
    <xf numFmtId="3" fontId="19" fillId="0" borderId="5" xfId="7" applyNumberFormat="1" applyFont="1" applyBorder="1" applyAlignment="1">
      <alignment horizontal="center" vertical="center" wrapText="1"/>
    </xf>
    <xf numFmtId="0" fontId="20" fillId="2" borderId="5" xfId="1" applyFont="1" applyFill="1" applyBorder="1" applyAlignment="1">
      <alignment vertical="top" wrapText="1"/>
    </xf>
    <xf numFmtId="3" fontId="19" fillId="0" borderId="5" xfId="1" applyNumberFormat="1" applyFont="1" applyBorder="1" applyAlignment="1">
      <alignment horizontal="center" vertical="center" wrapText="1"/>
    </xf>
    <xf numFmtId="3" fontId="19" fillId="0" borderId="5" xfId="1" applyNumberFormat="1" applyFont="1" applyBorder="1" applyAlignment="1">
      <alignment horizontal="center" vertical="top" wrapText="1"/>
    </xf>
    <xf numFmtId="0" fontId="17" fillId="0" borderId="5" xfId="1" applyFont="1" applyBorder="1"/>
    <xf numFmtId="3" fontId="10" fillId="0" borderId="5" xfId="1" applyNumberFormat="1" applyFont="1" applyBorder="1" applyAlignment="1">
      <alignment horizontal="center" vertical="top" wrapText="1"/>
    </xf>
    <xf numFmtId="0" fontId="9" fillId="0" borderId="5" xfId="1" applyFont="1" applyBorder="1"/>
    <xf numFmtId="0" fontId="2" fillId="0" borderId="5" xfId="1" applyBorder="1"/>
    <xf numFmtId="0" fontId="21" fillId="0" borderId="0" xfId="1" applyFont="1"/>
    <xf numFmtId="4" fontId="2" fillId="0" borderId="0" xfId="1" applyNumberFormat="1"/>
    <xf numFmtId="4" fontId="23" fillId="0" borderId="0" xfId="8" applyNumberFormat="1" applyFont="1" applyAlignment="1">
      <alignment horizontal="right" vertical="top" wrapText="1"/>
    </xf>
    <xf numFmtId="0" fontId="24" fillId="0" borderId="0" xfId="1" applyFont="1"/>
    <xf numFmtId="0" fontId="0" fillId="0" borderId="0" xfId="1" applyFont="1" applyAlignment="1">
      <alignment horizontal="right"/>
    </xf>
    <xf numFmtId="0" fontId="25" fillId="0" borderId="0" xfId="1" applyFont="1" applyAlignment="1">
      <alignment horizontal="center"/>
    </xf>
    <xf numFmtId="0" fontId="27" fillId="0" borderId="0" xfId="1" applyFont="1" applyAlignment="1">
      <alignment horizontal="right"/>
    </xf>
    <xf numFmtId="0" fontId="27" fillId="0" borderId="5" xfId="1" applyFont="1" applyBorder="1" applyAlignment="1">
      <alignment horizontal="center" vertical="top" wrapText="1"/>
    </xf>
    <xf numFmtId="0" fontId="27" fillId="0" borderId="7" xfId="1" applyFont="1" applyBorder="1" applyAlignment="1">
      <alignment vertical="center" wrapText="1"/>
    </xf>
    <xf numFmtId="0" fontId="27" fillId="0" borderId="7" xfId="1" applyFont="1" applyBorder="1" applyAlignment="1">
      <alignment horizontal="center" vertical="center" wrapText="1"/>
    </xf>
    <xf numFmtId="3" fontId="28" fillId="0" borderId="7" xfId="1" applyNumberFormat="1" applyFont="1" applyBorder="1" applyAlignment="1">
      <alignment horizontal="center" vertical="center" wrapText="1"/>
    </xf>
    <xf numFmtId="0" fontId="27" fillId="0" borderId="4" xfId="1" applyFont="1" applyBorder="1" applyAlignment="1">
      <alignment vertical="center" wrapText="1"/>
    </xf>
    <xf numFmtId="0" fontId="27" fillId="0" borderId="8" xfId="1" applyFont="1" applyBorder="1" applyAlignment="1">
      <alignment horizontal="center" vertical="center" wrapText="1"/>
    </xf>
    <xf numFmtId="3" fontId="27" fillId="0" borderId="4" xfId="1" applyNumberFormat="1" applyFont="1" applyBorder="1" applyAlignment="1">
      <alignment horizontal="center" vertical="center" wrapText="1"/>
    </xf>
    <xf numFmtId="0" fontId="27" fillId="0" borderId="5" xfId="1" applyFont="1" applyBorder="1" applyAlignment="1">
      <alignment vertical="center" wrapText="1"/>
    </xf>
    <xf numFmtId="0" fontId="27" fillId="0" borderId="9" xfId="1" applyFont="1" applyBorder="1" applyAlignment="1">
      <alignment horizontal="center" vertical="center" wrapText="1"/>
    </xf>
    <xf numFmtId="3" fontId="30" fillId="0" borderId="5" xfId="1" applyNumberFormat="1" applyFont="1" applyBorder="1" applyAlignment="1">
      <alignment horizontal="center" vertical="center"/>
    </xf>
    <xf numFmtId="0" fontId="27" fillId="0" borderId="6" xfId="1" applyFont="1" applyBorder="1" applyAlignment="1">
      <alignment vertical="center" wrapText="1"/>
    </xf>
    <xf numFmtId="3" fontId="30" fillId="0" borderId="4" xfId="1" applyNumberFormat="1" applyFont="1" applyBorder="1" applyAlignment="1">
      <alignment horizontal="center" vertical="center"/>
    </xf>
    <xf numFmtId="0" fontId="27" fillId="0" borderId="10" xfId="1" applyFont="1" applyBorder="1" applyAlignment="1">
      <alignment horizontal="center" vertical="center" wrapText="1"/>
    </xf>
    <xf numFmtId="3" fontId="27" fillId="0" borderId="7" xfId="1" applyNumberFormat="1" applyFont="1" applyBorder="1" applyAlignment="1">
      <alignment horizontal="center" vertical="center" wrapText="1"/>
    </xf>
    <xf numFmtId="0" fontId="27" fillId="0" borderId="4" xfId="1" applyFont="1" applyBorder="1" applyAlignment="1">
      <alignment horizontal="center" vertical="center" wrapText="1"/>
    </xf>
    <xf numFmtId="3" fontId="27" fillId="0" borderId="11" xfId="1" applyNumberFormat="1" applyFont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3" fontId="27" fillId="0" borderId="5" xfId="1" applyNumberFormat="1" applyFont="1" applyBorder="1" applyAlignment="1">
      <alignment horizontal="center" vertical="center" wrapText="1"/>
    </xf>
    <xf numFmtId="0" fontId="27" fillId="0" borderId="6" xfId="1" applyFont="1" applyBorder="1" applyAlignment="1">
      <alignment horizontal="center" vertical="center" wrapText="1"/>
    </xf>
    <xf numFmtId="3" fontId="27" fillId="0" borderId="6" xfId="1" applyNumberFormat="1" applyFont="1" applyBorder="1" applyAlignment="1">
      <alignment horizontal="center" vertical="center" wrapText="1"/>
    </xf>
    <xf numFmtId="0" fontId="27" fillId="0" borderId="12" xfId="1" applyFont="1" applyBorder="1" applyAlignment="1">
      <alignment vertical="center" wrapText="1"/>
    </xf>
    <xf numFmtId="0" fontId="27" fillId="0" borderId="13" xfId="1" applyFont="1" applyBorder="1" applyAlignment="1">
      <alignment horizontal="center" vertical="center" wrapText="1"/>
    </xf>
    <xf numFmtId="3" fontId="27" fillId="0" borderId="12" xfId="1" applyNumberFormat="1" applyFont="1" applyBorder="1" applyAlignment="1">
      <alignment horizontal="center" vertical="center" wrapText="1"/>
    </xf>
    <xf numFmtId="3" fontId="27" fillId="0" borderId="4" xfId="1" applyNumberFormat="1" applyFont="1" applyBorder="1" applyAlignment="1">
      <alignment horizontal="center" vertical="top" wrapText="1"/>
    </xf>
    <xf numFmtId="3" fontId="2" fillId="0" borderId="5" xfId="5" applyNumberFormat="1" applyFont="1" applyBorder="1" applyAlignment="1">
      <alignment horizontal="center" vertical="center"/>
    </xf>
    <xf numFmtId="3" fontId="2" fillId="0" borderId="5" xfId="5" applyNumberFormat="1" applyFont="1" applyBorder="1" applyAlignment="1">
      <alignment horizontal="center"/>
    </xf>
    <xf numFmtId="3" fontId="27" fillId="0" borderId="5" xfId="1" applyNumberFormat="1" applyFont="1" applyBorder="1" applyAlignment="1">
      <alignment horizontal="center" vertical="top" wrapText="1"/>
    </xf>
    <xf numFmtId="3" fontId="27" fillId="0" borderId="6" xfId="1" applyNumberFormat="1" applyFont="1" applyBorder="1" applyAlignment="1">
      <alignment horizontal="center" vertical="top" wrapText="1"/>
    </xf>
    <xf numFmtId="3" fontId="25" fillId="0" borderId="7" xfId="1" applyNumberFormat="1" applyFont="1" applyBorder="1" applyAlignment="1">
      <alignment horizontal="center" vertical="center" wrapText="1"/>
    </xf>
    <xf numFmtId="3" fontId="27" fillId="0" borderId="14" xfId="1" applyNumberFormat="1" applyFont="1" applyBorder="1" applyAlignment="1">
      <alignment horizontal="center" vertical="center" wrapText="1"/>
    </xf>
    <xf numFmtId="3" fontId="27" fillId="0" borderId="15" xfId="1" applyNumberFormat="1" applyFont="1" applyBorder="1" applyAlignment="1">
      <alignment horizontal="center" vertical="center" wrapText="1"/>
    </xf>
    <xf numFmtId="3" fontId="31" fillId="0" borderId="16" xfId="9" applyNumberFormat="1" applyFont="1" applyBorder="1" applyAlignment="1">
      <alignment horizontal="center" vertical="center" wrapText="1"/>
    </xf>
    <xf numFmtId="3" fontId="31" fillId="0" borderId="15" xfId="9" applyNumberFormat="1" applyFont="1" applyBorder="1" applyAlignment="1">
      <alignment vertical="center" wrapText="1"/>
    </xf>
    <xf numFmtId="3" fontId="31" fillId="0" borderId="17" xfId="9" applyNumberFormat="1" applyFont="1" applyBorder="1" applyAlignment="1">
      <alignment horizontal="center" vertical="center" wrapText="1"/>
    </xf>
    <xf numFmtId="3" fontId="27" fillId="0" borderId="19" xfId="1" applyNumberFormat="1" applyFont="1" applyBorder="1" applyAlignment="1">
      <alignment horizontal="center" vertical="center" wrapText="1"/>
    </xf>
    <xf numFmtId="4" fontId="32" fillId="0" borderId="0" xfId="10" applyNumberFormat="1" applyFont="1" applyAlignment="1">
      <alignment horizontal="right" vertical="top" wrapText="1"/>
    </xf>
    <xf numFmtId="0" fontId="30" fillId="0" borderId="0" xfId="1" applyFont="1"/>
    <xf numFmtId="3" fontId="0" fillId="0" borderId="0" xfId="1" applyNumberFormat="1" applyFont="1"/>
    <xf numFmtId="0" fontId="33" fillId="0" borderId="0" xfId="1" applyFont="1"/>
    <xf numFmtId="0" fontId="2" fillId="0" borderId="0" xfId="3"/>
    <xf numFmtId="0" fontId="2" fillId="0" borderId="0" xfId="3" applyAlignment="1">
      <alignment horizontal="right"/>
    </xf>
    <xf numFmtId="0" fontId="34" fillId="0" borderId="0" xfId="3" applyFont="1"/>
    <xf numFmtId="0" fontId="35" fillId="0" borderId="0" xfId="3" applyFont="1"/>
    <xf numFmtId="0" fontId="35" fillId="0" borderId="0" xfId="3" applyFont="1" applyAlignment="1">
      <alignment horizontal="left"/>
    </xf>
    <xf numFmtId="0" fontId="30" fillId="0" borderId="0" xfId="3" applyFont="1"/>
    <xf numFmtId="0" fontId="37" fillId="0" borderId="0" xfId="3" applyFont="1" applyAlignment="1">
      <alignment horizontal="left" wrapText="1"/>
    </xf>
    <xf numFmtId="0" fontId="0" fillId="0" borderId="0" xfId="3" applyFont="1"/>
    <xf numFmtId="0" fontId="38" fillId="0" borderId="21" xfId="1" applyFont="1" applyBorder="1" applyAlignment="1">
      <alignment horizontal="center" vertical="center" wrapText="1"/>
    </xf>
    <xf numFmtId="0" fontId="38" fillId="0" borderId="25" xfId="1" applyFont="1" applyBorder="1" applyAlignment="1">
      <alignment horizontal="center" vertical="center" wrapText="1"/>
    </xf>
    <xf numFmtId="0" fontId="38" fillId="0" borderId="24" xfId="1" applyFont="1" applyBorder="1" applyAlignment="1">
      <alignment vertical="center" wrapText="1"/>
    </xf>
    <xf numFmtId="166" fontId="18" fillId="0" borderId="7" xfId="12" applyNumberFormat="1" applyFont="1" applyBorder="1" applyAlignment="1">
      <alignment vertical="center" wrapText="1"/>
    </xf>
    <xf numFmtId="0" fontId="2" fillId="0" borderId="25" xfId="1" applyBorder="1" applyAlignment="1">
      <alignment vertical="top" wrapText="1"/>
    </xf>
    <xf numFmtId="166" fontId="2" fillId="0" borderId="25" xfId="1" applyNumberFormat="1" applyBorder="1" applyAlignment="1">
      <alignment vertical="top" wrapText="1"/>
    </xf>
    <xf numFmtId="0" fontId="21" fillId="0" borderId="0" xfId="3" applyFont="1"/>
    <xf numFmtId="0" fontId="2" fillId="0" borderId="25" xfId="1" applyBorder="1" applyAlignment="1">
      <alignment horizontal="center" vertical="top" wrapText="1"/>
    </xf>
    <xf numFmtId="0" fontId="38" fillId="0" borderId="16" xfId="1" applyFont="1" applyBorder="1" applyAlignment="1">
      <alignment vertical="center" wrapText="1"/>
    </xf>
    <xf numFmtId="0" fontId="38" fillId="0" borderId="20" xfId="1" applyFont="1" applyBorder="1" applyAlignment="1">
      <alignment vertical="center" wrapText="1"/>
    </xf>
    <xf numFmtId="166" fontId="2" fillId="0" borderId="0" xfId="1" applyNumberFormat="1"/>
    <xf numFmtId="0" fontId="39" fillId="0" borderId="0" xfId="3" applyFont="1" applyAlignment="1">
      <alignment vertical="top" wrapText="1"/>
    </xf>
    <xf numFmtId="0" fontId="40" fillId="0" borderId="0" xfId="3" quotePrefix="1" applyFont="1" applyAlignment="1">
      <alignment horizontal="left" wrapText="1"/>
    </xf>
    <xf numFmtId="166" fontId="18" fillId="0" borderId="0" xfId="12" applyNumberFormat="1" applyFont="1" applyBorder="1" applyAlignment="1">
      <alignment vertical="center" wrapText="1"/>
    </xf>
    <xf numFmtId="166" fontId="41" fillId="0" borderId="0" xfId="12" applyNumberFormat="1" applyFont="1" applyBorder="1" applyAlignment="1">
      <alignment vertical="center" wrapText="1"/>
    </xf>
    <xf numFmtId="166" fontId="2" fillId="0" borderId="0" xfId="3" applyNumberFormat="1"/>
    <xf numFmtId="3" fontId="42" fillId="0" borderId="5" xfId="5" applyNumberFormat="1" applyFont="1" applyBorder="1" applyAlignment="1">
      <alignment horizontal="center" vertical="center" wrapText="1"/>
    </xf>
    <xf numFmtId="3" fontId="10" fillId="0" borderId="5" xfId="1" applyNumberFormat="1" applyFont="1" applyBorder="1" applyAlignment="1">
      <alignment horizontal="center" vertical="center" wrapText="1"/>
    </xf>
    <xf numFmtId="0" fontId="0" fillId="0" borderId="0" xfId="1" applyFont="1" applyFill="1" applyAlignment="1">
      <alignment horizontal="right"/>
    </xf>
    <xf numFmtId="0" fontId="0" fillId="0" borderId="0" xfId="1" applyFont="1" applyFill="1"/>
    <xf numFmtId="0" fontId="27" fillId="0" borderId="5" xfId="1" applyFont="1" applyFill="1" applyBorder="1" applyAlignment="1">
      <alignment horizontal="center" vertical="top" wrapText="1"/>
    </xf>
    <xf numFmtId="3" fontId="28" fillId="0" borderId="7" xfId="1" applyNumberFormat="1" applyFont="1" applyFill="1" applyBorder="1" applyAlignment="1">
      <alignment horizontal="center" vertical="center" wrapText="1"/>
    </xf>
    <xf numFmtId="3" fontId="29" fillId="0" borderId="4" xfId="1" applyNumberFormat="1" applyFont="1" applyFill="1" applyBorder="1" applyAlignment="1">
      <alignment horizontal="center" vertical="center" wrapText="1"/>
    </xf>
    <xf numFmtId="3" fontId="30" fillId="0" borderId="5" xfId="1" applyNumberFormat="1" applyFont="1" applyFill="1" applyBorder="1" applyAlignment="1">
      <alignment horizontal="center" vertical="center"/>
    </xf>
    <xf numFmtId="3" fontId="29" fillId="0" borderId="5" xfId="1" applyNumberFormat="1" applyFont="1" applyFill="1" applyBorder="1" applyAlignment="1">
      <alignment horizontal="center" vertical="center" wrapText="1"/>
    </xf>
    <xf numFmtId="3" fontId="27" fillId="0" borderId="7" xfId="1" applyNumberFormat="1" applyFont="1" applyFill="1" applyBorder="1" applyAlignment="1">
      <alignment horizontal="center" vertical="center" wrapText="1"/>
    </xf>
    <xf numFmtId="3" fontId="27" fillId="0" borderId="4" xfId="1" applyNumberFormat="1" applyFont="1" applyFill="1" applyBorder="1" applyAlignment="1">
      <alignment horizontal="center" vertical="center" wrapText="1"/>
    </xf>
    <xf numFmtId="3" fontId="27" fillId="0" borderId="5" xfId="1" applyNumberFormat="1" applyFont="1" applyFill="1" applyBorder="1" applyAlignment="1">
      <alignment horizontal="center" vertical="center" wrapText="1"/>
    </xf>
    <xf numFmtId="3" fontId="27" fillId="0" borderId="6" xfId="1" applyNumberFormat="1" applyFont="1" applyFill="1" applyBorder="1" applyAlignment="1">
      <alignment horizontal="center" vertical="center" wrapText="1"/>
    </xf>
    <xf numFmtId="3" fontId="27" fillId="0" borderId="13" xfId="1" applyNumberFormat="1" applyFont="1" applyFill="1" applyBorder="1" applyAlignment="1">
      <alignment horizontal="center" vertical="center" wrapText="1"/>
    </xf>
    <xf numFmtId="3" fontId="30" fillId="0" borderId="5" xfId="5" applyNumberFormat="1" applyFont="1" applyFill="1" applyBorder="1" applyAlignment="1">
      <alignment horizontal="center" vertical="center"/>
    </xf>
    <xf numFmtId="3" fontId="0" fillId="0" borderId="5" xfId="5" applyNumberFormat="1" applyFont="1" applyFill="1" applyBorder="1" applyAlignment="1">
      <alignment horizontal="center" vertical="center"/>
    </xf>
    <xf numFmtId="3" fontId="25" fillId="0" borderId="7" xfId="1" applyNumberFormat="1" applyFont="1" applyFill="1" applyBorder="1" applyAlignment="1">
      <alignment horizontal="center" vertical="center" wrapText="1"/>
    </xf>
    <xf numFmtId="3" fontId="27" fillId="0" borderId="8" xfId="1" applyNumberFormat="1" applyFont="1" applyFill="1" applyBorder="1" applyAlignment="1">
      <alignment horizontal="center" vertical="center" wrapText="1"/>
    </xf>
    <xf numFmtId="3" fontId="27" fillId="0" borderId="9" xfId="1" applyNumberFormat="1" applyFont="1" applyFill="1" applyBorder="1" applyAlignment="1">
      <alignment horizontal="center" vertical="center" wrapText="1"/>
    </xf>
    <xf numFmtId="3" fontId="31" fillId="0" borderId="0" xfId="9" applyNumberFormat="1" applyFont="1" applyFill="1" applyAlignment="1">
      <alignment horizontal="center" vertical="center" wrapText="1"/>
    </xf>
    <xf numFmtId="3" fontId="31" fillId="0" borderId="9" xfId="9" applyNumberFormat="1" applyFont="1" applyFill="1" applyBorder="1" applyAlignment="1">
      <alignment vertical="center" wrapText="1"/>
    </xf>
    <xf numFmtId="3" fontId="31" fillId="0" borderId="10" xfId="9" applyNumberFormat="1" applyFont="1" applyFill="1" applyBorder="1" applyAlignment="1">
      <alignment horizontal="center" vertical="center" wrapText="1"/>
    </xf>
    <xf numFmtId="3" fontId="25" fillId="0" borderId="18" xfId="1" applyNumberFormat="1" applyFont="1" applyFill="1" applyBorder="1" applyAlignment="1">
      <alignment horizontal="center" vertical="center" wrapText="1"/>
    </xf>
    <xf numFmtId="3" fontId="25" fillId="0" borderId="20" xfId="1" applyNumberFormat="1" applyFont="1" applyFill="1" applyBorder="1" applyAlignment="1">
      <alignment horizontal="center" vertical="center" wrapText="1"/>
    </xf>
    <xf numFmtId="3" fontId="0" fillId="0" borderId="0" xfId="1" applyNumberFormat="1" applyFont="1" applyFill="1" applyAlignment="1">
      <alignment horizontal="center"/>
    </xf>
    <xf numFmtId="4" fontId="32" fillId="0" borderId="0" xfId="11" applyNumberFormat="1" applyFont="1" applyFill="1" applyAlignment="1">
      <alignment horizontal="right" vertical="top" wrapText="1"/>
    </xf>
    <xf numFmtId="0" fontId="12" fillId="0" borderId="0" xfId="1" applyFont="1" applyFill="1"/>
    <xf numFmtId="0" fontId="2" fillId="0" borderId="0" xfId="1" applyFill="1"/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justify" vertical="center"/>
    </xf>
    <xf numFmtId="0" fontId="5" fillId="0" borderId="0" xfId="2" applyAlignment="1" applyProtection="1">
      <alignment horizontal="right" vertical="center"/>
    </xf>
    <xf numFmtId="0" fontId="27" fillId="0" borderId="6" xfId="1" applyFont="1" applyBorder="1" applyAlignment="1">
      <alignment horizontal="center" vertical="top" wrapText="1"/>
    </xf>
    <xf numFmtId="0" fontId="27" fillId="0" borderId="2" xfId="1" applyFont="1" applyBorder="1" applyAlignment="1">
      <alignment horizontal="center" vertical="center" wrapText="1"/>
    </xf>
    <xf numFmtId="0" fontId="0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26" fillId="0" borderId="0" xfId="1" quotePrefix="1" applyFont="1" applyAlignment="1">
      <alignment horizontal="center"/>
    </xf>
    <xf numFmtId="0" fontId="27" fillId="0" borderId="0" xfId="1" quotePrefix="1" applyFont="1" applyAlignment="1">
      <alignment horizontal="left"/>
    </xf>
    <xf numFmtId="0" fontId="27" fillId="0" borderId="0" xfId="1" applyFont="1"/>
    <xf numFmtId="0" fontId="38" fillId="0" borderId="20" xfId="1" applyFont="1" applyBorder="1" applyAlignment="1">
      <alignment vertical="center" wrapText="1"/>
    </xf>
    <xf numFmtId="0" fontId="38" fillId="0" borderId="24" xfId="1" applyFont="1" applyBorder="1" applyAlignment="1">
      <alignment vertical="center" wrapText="1"/>
    </xf>
    <xf numFmtId="0" fontId="38" fillId="0" borderId="18" xfId="1" applyFont="1" applyBorder="1" applyAlignment="1">
      <alignment horizontal="center" vertical="center" wrapText="1"/>
    </xf>
    <xf numFmtId="0" fontId="38" fillId="0" borderId="22" xfId="1" applyFont="1" applyBorder="1" applyAlignment="1">
      <alignment horizontal="center" vertical="center" wrapText="1"/>
    </xf>
    <xf numFmtId="0" fontId="38" fillId="0" borderId="23" xfId="1" applyFont="1" applyBorder="1" applyAlignment="1">
      <alignment horizontal="center" vertical="center" wrapText="1"/>
    </xf>
    <xf numFmtId="0" fontId="38" fillId="0" borderId="20" xfId="1" applyFont="1" applyBorder="1" applyAlignment="1">
      <alignment horizontal="center" vertical="center" wrapText="1"/>
    </xf>
    <xf numFmtId="0" fontId="38" fillId="0" borderId="24" xfId="1" applyFont="1" applyBorder="1" applyAlignment="1">
      <alignment horizontal="center" vertical="center" wrapText="1"/>
    </xf>
    <xf numFmtId="0" fontId="36" fillId="0" borderId="0" xfId="3" applyFont="1" applyAlignment="1">
      <alignment horizontal="center" wrapText="1"/>
    </xf>
  </cellXfs>
  <cellStyles count="13">
    <cellStyle name="Normal 2 3" xfId="9"/>
    <cellStyle name="Гиперссылка 3" xfId="2"/>
    <cellStyle name="Обычный" xfId="0" builtinId="0"/>
    <cellStyle name="Обычный 2" xfId="7"/>
    <cellStyle name="Обычный 6" xfId="1"/>
    <cellStyle name="Обычный_1000(06)" xfId="11"/>
    <cellStyle name="Обычный_5710(2018)" xfId="8"/>
    <cellStyle name="Обычный_ДЗО Формы финотчетности Сам" xfId="3"/>
    <cellStyle name="Обычный_Ф 1,2,3,4, без переоценки" xfId="5"/>
    <cellStyle name="Обычный_ф3 (02)" xfId="10"/>
    <cellStyle name="Финансовый 2 2" xfId="4"/>
    <cellStyle name="Финансовый 3 2" xfId="6"/>
    <cellStyle name="Финансовый_Ф 1,2,3,4, без переоценки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l:37386494.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7386494.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jl:37386494.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99"/>
  <sheetViews>
    <sheetView tabSelected="1" zoomScale="85" zoomScaleNormal="85" workbookViewId="0">
      <selection activeCell="B8" sqref="B8"/>
    </sheetView>
  </sheetViews>
  <sheetFormatPr defaultRowHeight="12.75" x14ac:dyDescent="0.2"/>
  <cols>
    <col min="1" max="1" width="4.5703125" style="1" customWidth="1"/>
    <col min="2" max="2" width="55.28515625" style="1" customWidth="1"/>
    <col min="3" max="3" width="10" style="1" customWidth="1"/>
    <col min="4" max="5" width="22.42578125" style="1" customWidth="1"/>
    <col min="6" max="6" width="19.28515625" style="1" bestFit="1" customWidth="1"/>
    <col min="7" max="7" width="12.7109375" style="1" customWidth="1"/>
    <col min="8" max="256" width="9.140625" style="1"/>
    <col min="257" max="257" width="4.5703125" style="1" customWidth="1"/>
    <col min="258" max="258" width="55.28515625" style="1" customWidth="1"/>
    <col min="259" max="259" width="10" style="1" customWidth="1"/>
    <col min="260" max="261" width="22.42578125" style="1" customWidth="1"/>
    <col min="262" max="262" width="19.28515625" style="1" bestFit="1" customWidth="1"/>
    <col min="263" max="263" width="12.7109375" style="1" customWidth="1"/>
    <col min="264" max="512" width="9.140625" style="1"/>
    <col min="513" max="513" width="4.5703125" style="1" customWidth="1"/>
    <col min="514" max="514" width="55.28515625" style="1" customWidth="1"/>
    <col min="515" max="515" width="10" style="1" customWidth="1"/>
    <col min="516" max="517" width="22.42578125" style="1" customWidth="1"/>
    <col min="518" max="518" width="19.28515625" style="1" bestFit="1" customWidth="1"/>
    <col min="519" max="519" width="12.7109375" style="1" customWidth="1"/>
    <col min="520" max="768" width="9.140625" style="1"/>
    <col min="769" max="769" width="4.5703125" style="1" customWidth="1"/>
    <col min="770" max="770" width="55.28515625" style="1" customWidth="1"/>
    <col min="771" max="771" width="10" style="1" customWidth="1"/>
    <col min="772" max="773" width="22.42578125" style="1" customWidth="1"/>
    <col min="774" max="774" width="19.28515625" style="1" bestFit="1" customWidth="1"/>
    <col min="775" max="775" width="12.7109375" style="1" customWidth="1"/>
    <col min="776" max="1024" width="9.140625" style="1"/>
    <col min="1025" max="1025" width="4.5703125" style="1" customWidth="1"/>
    <col min="1026" max="1026" width="55.28515625" style="1" customWidth="1"/>
    <col min="1027" max="1027" width="10" style="1" customWidth="1"/>
    <col min="1028" max="1029" width="22.42578125" style="1" customWidth="1"/>
    <col min="1030" max="1030" width="19.28515625" style="1" bestFit="1" customWidth="1"/>
    <col min="1031" max="1031" width="12.7109375" style="1" customWidth="1"/>
    <col min="1032" max="1280" width="9.140625" style="1"/>
    <col min="1281" max="1281" width="4.5703125" style="1" customWidth="1"/>
    <col min="1282" max="1282" width="55.28515625" style="1" customWidth="1"/>
    <col min="1283" max="1283" width="10" style="1" customWidth="1"/>
    <col min="1284" max="1285" width="22.42578125" style="1" customWidth="1"/>
    <col min="1286" max="1286" width="19.28515625" style="1" bestFit="1" customWidth="1"/>
    <col min="1287" max="1287" width="12.7109375" style="1" customWidth="1"/>
    <col min="1288" max="1536" width="9.140625" style="1"/>
    <col min="1537" max="1537" width="4.5703125" style="1" customWidth="1"/>
    <col min="1538" max="1538" width="55.28515625" style="1" customWidth="1"/>
    <col min="1539" max="1539" width="10" style="1" customWidth="1"/>
    <col min="1540" max="1541" width="22.42578125" style="1" customWidth="1"/>
    <col min="1542" max="1542" width="19.28515625" style="1" bestFit="1" customWidth="1"/>
    <col min="1543" max="1543" width="12.7109375" style="1" customWidth="1"/>
    <col min="1544" max="1792" width="9.140625" style="1"/>
    <col min="1793" max="1793" width="4.5703125" style="1" customWidth="1"/>
    <col min="1794" max="1794" width="55.28515625" style="1" customWidth="1"/>
    <col min="1795" max="1795" width="10" style="1" customWidth="1"/>
    <col min="1796" max="1797" width="22.42578125" style="1" customWidth="1"/>
    <col min="1798" max="1798" width="19.28515625" style="1" bestFit="1" customWidth="1"/>
    <col min="1799" max="1799" width="12.7109375" style="1" customWidth="1"/>
    <col min="1800" max="2048" width="9.140625" style="1"/>
    <col min="2049" max="2049" width="4.5703125" style="1" customWidth="1"/>
    <col min="2050" max="2050" width="55.28515625" style="1" customWidth="1"/>
    <col min="2051" max="2051" width="10" style="1" customWidth="1"/>
    <col min="2052" max="2053" width="22.42578125" style="1" customWidth="1"/>
    <col min="2054" max="2054" width="19.28515625" style="1" bestFit="1" customWidth="1"/>
    <col min="2055" max="2055" width="12.7109375" style="1" customWidth="1"/>
    <col min="2056" max="2304" width="9.140625" style="1"/>
    <col min="2305" max="2305" width="4.5703125" style="1" customWidth="1"/>
    <col min="2306" max="2306" width="55.28515625" style="1" customWidth="1"/>
    <col min="2307" max="2307" width="10" style="1" customWidth="1"/>
    <col min="2308" max="2309" width="22.42578125" style="1" customWidth="1"/>
    <col min="2310" max="2310" width="19.28515625" style="1" bestFit="1" customWidth="1"/>
    <col min="2311" max="2311" width="12.7109375" style="1" customWidth="1"/>
    <col min="2312" max="2560" width="9.140625" style="1"/>
    <col min="2561" max="2561" width="4.5703125" style="1" customWidth="1"/>
    <col min="2562" max="2562" width="55.28515625" style="1" customWidth="1"/>
    <col min="2563" max="2563" width="10" style="1" customWidth="1"/>
    <col min="2564" max="2565" width="22.42578125" style="1" customWidth="1"/>
    <col min="2566" max="2566" width="19.28515625" style="1" bestFit="1" customWidth="1"/>
    <col min="2567" max="2567" width="12.7109375" style="1" customWidth="1"/>
    <col min="2568" max="2816" width="9.140625" style="1"/>
    <col min="2817" max="2817" width="4.5703125" style="1" customWidth="1"/>
    <col min="2818" max="2818" width="55.28515625" style="1" customWidth="1"/>
    <col min="2819" max="2819" width="10" style="1" customWidth="1"/>
    <col min="2820" max="2821" width="22.42578125" style="1" customWidth="1"/>
    <col min="2822" max="2822" width="19.28515625" style="1" bestFit="1" customWidth="1"/>
    <col min="2823" max="2823" width="12.7109375" style="1" customWidth="1"/>
    <col min="2824" max="3072" width="9.140625" style="1"/>
    <col min="3073" max="3073" width="4.5703125" style="1" customWidth="1"/>
    <col min="3074" max="3074" width="55.28515625" style="1" customWidth="1"/>
    <col min="3075" max="3075" width="10" style="1" customWidth="1"/>
    <col min="3076" max="3077" width="22.42578125" style="1" customWidth="1"/>
    <col min="3078" max="3078" width="19.28515625" style="1" bestFit="1" customWidth="1"/>
    <col min="3079" max="3079" width="12.7109375" style="1" customWidth="1"/>
    <col min="3080" max="3328" width="9.140625" style="1"/>
    <col min="3329" max="3329" width="4.5703125" style="1" customWidth="1"/>
    <col min="3330" max="3330" width="55.28515625" style="1" customWidth="1"/>
    <col min="3331" max="3331" width="10" style="1" customWidth="1"/>
    <col min="3332" max="3333" width="22.42578125" style="1" customWidth="1"/>
    <col min="3334" max="3334" width="19.28515625" style="1" bestFit="1" customWidth="1"/>
    <col min="3335" max="3335" width="12.7109375" style="1" customWidth="1"/>
    <col min="3336" max="3584" width="9.140625" style="1"/>
    <col min="3585" max="3585" width="4.5703125" style="1" customWidth="1"/>
    <col min="3586" max="3586" width="55.28515625" style="1" customWidth="1"/>
    <col min="3587" max="3587" width="10" style="1" customWidth="1"/>
    <col min="3588" max="3589" width="22.42578125" style="1" customWidth="1"/>
    <col min="3590" max="3590" width="19.28515625" style="1" bestFit="1" customWidth="1"/>
    <col min="3591" max="3591" width="12.7109375" style="1" customWidth="1"/>
    <col min="3592" max="3840" width="9.140625" style="1"/>
    <col min="3841" max="3841" width="4.5703125" style="1" customWidth="1"/>
    <col min="3842" max="3842" width="55.28515625" style="1" customWidth="1"/>
    <col min="3843" max="3843" width="10" style="1" customWidth="1"/>
    <col min="3844" max="3845" width="22.42578125" style="1" customWidth="1"/>
    <col min="3846" max="3846" width="19.28515625" style="1" bestFit="1" customWidth="1"/>
    <col min="3847" max="3847" width="12.7109375" style="1" customWidth="1"/>
    <col min="3848" max="4096" width="9.140625" style="1"/>
    <col min="4097" max="4097" width="4.5703125" style="1" customWidth="1"/>
    <col min="4098" max="4098" width="55.28515625" style="1" customWidth="1"/>
    <col min="4099" max="4099" width="10" style="1" customWidth="1"/>
    <col min="4100" max="4101" width="22.42578125" style="1" customWidth="1"/>
    <col min="4102" max="4102" width="19.28515625" style="1" bestFit="1" customWidth="1"/>
    <col min="4103" max="4103" width="12.7109375" style="1" customWidth="1"/>
    <col min="4104" max="4352" width="9.140625" style="1"/>
    <col min="4353" max="4353" width="4.5703125" style="1" customWidth="1"/>
    <col min="4354" max="4354" width="55.28515625" style="1" customWidth="1"/>
    <col min="4355" max="4355" width="10" style="1" customWidth="1"/>
    <col min="4356" max="4357" width="22.42578125" style="1" customWidth="1"/>
    <col min="4358" max="4358" width="19.28515625" style="1" bestFit="1" customWidth="1"/>
    <col min="4359" max="4359" width="12.7109375" style="1" customWidth="1"/>
    <col min="4360" max="4608" width="9.140625" style="1"/>
    <col min="4609" max="4609" width="4.5703125" style="1" customWidth="1"/>
    <col min="4610" max="4610" width="55.28515625" style="1" customWidth="1"/>
    <col min="4611" max="4611" width="10" style="1" customWidth="1"/>
    <col min="4612" max="4613" width="22.42578125" style="1" customWidth="1"/>
    <col min="4614" max="4614" width="19.28515625" style="1" bestFit="1" customWidth="1"/>
    <col min="4615" max="4615" width="12.7109375" style="1" customWidth="1"/>
    <col min="4616" max="4864" width="9.140625" style="1"/>
    <col min="4865" max="4865" width="4.5703125" style="1" customWidth="1"/>
    <col min="4866" max="4866" width="55.28515625" style="1" customWidth="1"/>
    <col min="4867" max="4867" width="10" style="1" customWidth="1"/>
    <col min="4868" max="4869" width="22.42578125" style="1" customWidth="1"/>
    <col min="4870" max="4870" width="19.28515625" style="1" bestFit="1" customWidth="1"/>
    <col min="4871" max="4871" width="12.7109375" style="1" customWidth="1"/>
    <col min="4872" max="5120" width="9.140625" style="1"/>
    <col min="5121" max="5121" width="4.5703125" style="1" customWidth="1"/>
    <col min="5122" max="5122" width="55.28515625" style="1" customWidth="1"/>
    <col min="5123" max="5123" width="10" style="1" customWidth="1"/>
    <col min="5124" max="5125" width="22.42578125" style="1" customWidth="1"/>
    <col min="5126" max="5126" width="19.28515625" style="1" bestFit="1" customWidth="1"/>
    <col min="5127" max="5127" width="12.7109375" style="1" customWidth="1"/>
    <col min="5128" max="5376" width="9.140625" style="1"/>
    <col min="5377" max="5377" width="4.5703125" style="1" customWidth="1"/>
    <col min="5378" max="5378" width="55.28515625" style="1" customWidth="1"/>
    <col min="5379" max="5379" width="10" style="1" customWidth="1"/>
    <col min="5380" max="5381" width="22.42578125" style="1" customWidth="1"/>
    <col min="5382" max="5382" width="19.28515625" style="1" bestFit="1" customWidth="1"/>
    <col min="5383" max="5383" width="12.7109375" style="1" customWidth="1"/>
    <col min="5384" max="5632" width="9.140625" style="1"/>
    <col min="5633" max="5633" width="4.5703125" style="1" customWidth="1"/>
    <col min="5634" max="5634" width="55.28515625" style="1" customWidth="1"/>
    <col min="5635" max="5635" width="10" style="1" customWidth="1"/>
    <col min="5636" max="5637" width="22.42578125" style="1" customWidth="1"/>
    <col min="5638" max="5638" width="19.28515625" style="1" bestFit="1" customWidth="1"/>
    <col min="5639" max="5639" width="12.7109375" style="1" customWidth="1"/>
    <col min="5640" max="5888" width="9.140625" style="1"/>
    <col min="5889" max="5889" width="4.5703125" style="1" customWidth="1"/>
    <col min="5890" max="5890" width="55.28515625" style="1" customWidth="1"/>
    <col min="5891" max="5891" width="10" style="1" customWidth="1"/>
    <col min="5892" max="5893" width="22.42578125" style="1" customWidth="1"/>
    <col min="5894" max="5894" width="19.28515625" style="1" bestFit="1" customWidth="1"/>
    <col min="5895" max="5895" width="12.7109375" style="1" customWidth="1"/>
    <col min="5896" max="6144" width="9.140625" style="1"/>
    <col min="6145" max="6145" width="4.5703125" style="1" customWidth="1"/>
    <col min="6146" max="6146" width="55.28515625" style="1" customWidth="1"/>
    <col min="6147" max="6147" width="10" style="1" customWidth="1"/>
    <col min="6148" max="6149" width="22.42578125" style="1" customWidth="1"/>
    <col min="6150" max="6150" width="19.28515625" style="1" bestFit="1" customWidth="1"/>
    <col min="6151" max="6151" width="12.7109375" style="1" customWidth="1"/>
    <col min="6152" max="6400" width="9.140625" style="1"/>
    <col min="6401" max="6401" width="4.5703125" style="1" customWidth="1"/>
    <col min="6402" max="6402" width="55.28515625" style="1" customWidth="1"/>
    <col min="6403" max="6403" width="10" style="1" customWidth="1"/>
    <col min="6404" max="6405" width="22.42578125" style="1" customWidth="1"/>
    <col min="6406" max="6406" width="19.28515625" style="1" bestFit="1" customWidth="1"/>
    <col min="6407" max="6407" width="12.7109375" style="1" customWidth="1"/>
    <col min="6408" max="6656" width="9.140625" style="1"/>
    <col min="6657" max="6657" width="4.5703125" style="1" customWidth="1"/>
    <col min="6658" max="6658" width="55.28515625" style="1" customWidth="1"/>
    <col min="6659" max="6659" width="10" style="1" customWidth="1"/>
    <col min="6660" max="6661" width="22.42578125" style="1" customWidth="1"/>
    <col min="6662" max="6662" width="19.28515625" style="1" bestFit="1" customWidth="1"/>
    <col min="6663" max="6663" width="12.7109375" style="1" customWidth="1"/>
    <col min="6664" max="6912" width="9.140625" style="1"/>
    <col min="6913" max="6913" width="4.5703125" style="1" customWidth="1"/>
    <col min="6914" max="6914" width="55.28515625" style="1" customWidth="1"/>
    <col min="6915" max="6915" width="10" style="1" customWidth="1"/>
    <col min="6916" max="6917" width="22.42578125" style="1" customWidth="1"/>
    <col min="6918" max="6918" width="19.28515625" style="1" bestFit="1" customWidth="1"/>
    <col min="6919" max="6919" width="12.7109375" style="1" customWidth="1"/>
    <col min="6920" max="7168" width="9.140625" style="1"/>
    <col min="7169" max="7169" width="4.5703125" style="1" customWidth="1"/>
    <col min="7170" max="7170" width="55.28515625" style="1" customWidth="1"/>
    <col min="7171" max="7171" width="10" style="1" customWidth="1"/>
    <col min="7172" max="7173" width="22.42578125" style="1" customWidth="1"/>
    <col min="7174" max="7174" width="19.28515625" style="1" bestFit="1" customWidth="1"/>
    <col min="7175" max="7175" width="12.7109375" style="1" customWidth="1"/>
    <col min="7176" max="7424" width="9.140625" style="1"/>
    <col min="7425" max="7425" width="4.5703125" style="1" customWidth="1"/>
    <col min="7426" max="7426" width="55.28515625" style="1" customWidth="1"/>
    <col min="7427" max="7427" width="10" style="1" customWidth="1"/>
    <col min="7428" max="7429" width="22.42578125" style="1" customWidth="1"/>
    <col min="7430" max="7430" width="19.28515625" style="1" bestFit="1" customWidth="1"/>
    <col min="7431" max="7431" width="12.7109375" style="1" customWidth="1"/>
    <col min="7432" max="7680" width="9.140625" style="1"/>
    <col min="7681" max="7681" width="4.5703125" style="1" customWidth="1"/>
    <col min="7682" max="7682" width="55.28515625" style="1" customWidth="1"/>
    <col min="7683" max="7683" width="10" style="1" customWidth="1"/>
    <col min="7684" max="7685" width="22.42578125" style="1" customWidth="1"/>
    <col min="7686" max="7686" width="19.28515625" style="1" bestFit="1" customWidth="1"/>
    <col min="7687" max="7687" width="12.7109375" style="1" customWidth="1"/>
    <col min="7688" max="7936" width="9.140625" style="1"/>
    <col min="7937" max="7937" width="4.5703125" style="1" customWidth="1"/>
    <col min="7938" max="7938" width="55.28515625" style="1" customWidth="1"/>
    <col min="7939" max="7939" width="10" style="1" customWidth="1"/>
    <col min="7940" max="7941" width="22.42578125" style="1" customWidth="1"/>
    <col min="7942" max="7942" width="19.28515625" style="1" bestFit="1" customWidth="1"/>
    <col min="7943" max="7943" width="12.7109375" style="1" customWidth="1"/>
    <col min="7944" max="8192" width="9.140625" style="1"/>
    <col min="8193" max="8193" width="4.5703125" style="1" customWidth="1"/>
    <col min="8194" max="8194" width="55.28515625" style="1" customWidth="1"/>
    <col min="8195" max="8195" width="10" style="1" customWidth="1"/>
    <col min="8196" max="8197" width="22.42578125" style="1" customWidth="1"/>
    <col min="8198" max="8198" width="19.28515625" style="1" bestFit="1" customWidth="1"/>
    <col min="8199" max="8199" width="12.7109375" style="1" customWidth="1"/>
    <col min="8200" max="8448" width="9.140625" style="1"/>
    <col min="8449" max="8449" width="4.5703125" style="1" customWidth="1"/>
    <col min="8450" max="8450" width="55.28515625" style="1" customWidth="1"/>
    <col min="8451" max="8451" width="10" style="1" customWidth="1"/>
    <col min="8452" max="8453" width="22.42578125" style="1" customWidth="1"/>
    <col min="8454" max="8454" width="19.28515625" style="1" bestFit="1" customWidth="1"/>
    <col min="8455" max="8455" width="12.7109375" style="1" customWidth="1"/>
    <col min="8456" max="8704" width="9.140625" style="1"/>
    <col min="8705" max="8705" width="4.5703125" style="1" customWidth="1"/>
    <col min="8706" max="8706" width="55.28515625" style="1" customWidth="1"/>
    <col min="8707" max="8707" width="10" style="1" customWidth="1"/>
    <col min="8708" max="8709" width="22.42578125" style="1" customWidth="1"/>
    <col min="8710" max="8710" width="19.28515625" style="1" bestFit="1" customWidth="1"/>
    <col min="8711" max="8711" width="12.7109375" style="1" customWidth="1"/>
    <col min="8712" max="8960" width="9.140625" style="1"/>
    <col min="8961" max="8961" width="4.5703125" style="1" customWidth="1"/>
    <col min="8962" max="8962" width="55.28515625" style="1" customWidth="1"/>
    <col min="8963" max="8963" width="10" style="1" customWidth="1"/>
    <col min="8964" max="8965" width="22.42578125" style="1" customWidth="1"/>
    <col min="8966" max="8966" width="19.28515625" style="1" bestFit="1" customWidth="1"/>
    <col min="8967" max="8967" width="12.7109375" style="1" customWidth="1"/>
    <col min="8968" max="9216" width="9.140625" style="1"/>
    <col min="9217" max="9217" width="4.5703125" style="1" customWidth="1"/>
    <col min="9218" max="9218" width="55.28515625" style="1" customWidth="1"/>
    <col min="9219" max="9219" width="10" style="1" customWidth="1"/>
    <col min="9220" max="9221" width="22.42578125" style="1" customWidth="1"/>
    <col min="9222" max="9222" width="19.28515625" style="1" bestFit="1" customWidth="1"/>
    <col min="9223" max="9223" width="12.7109375" style="1" customWidth="1"/>
    <col min="9224" max="9472" width="9.140625" style="1"/>
    <col min="9473" max="9473" width="4.5703125" style="1" customWidth="1"/>
    <col min="9474" max="9474" width="55.28515625" style="1" customWidth="1"/>
    <col min="9475" max="9475" width="10" style="1" customWidth="1"/>
    <col min="9476" max="9477" width="22.42578125" style="1" customWidth="1"/>
    <col min="9478" max="9478" width="19.28515625" style="1" bestFit="1" customWidth="1"/>
    <col min="9479" max="9479" width="12.7109375" style="1" customWidth="1"/>
    <col min="9480" max="9728" width="9.140625" style="1"/>
    <col min="9729" max="9729" width="4.5703125" style="1" customWidth="1"/>
    <col min="9730" max="9730" width="55.28515625" style="1" customWidth="1"/>
    <col min="9731" max="9731" width="10" style="1" customWidth="1"/>
    <col min="9732" max="9733" width="22.42578125" style="1" customWidth="1"/>
    <col min="9734" max="9734" width="19.28515625" style="1" bestFit="1" customWidth="1"/>
    <col min="9735" max="9735" width="12.7109375" style="1" customWidth="1"/>
    <col min="9736" max="9984" width="9.140625" style="1"/>
    <col min="9985" max="9985" width="4.5703125" style="1" customWidth="1"/>
    <col min="9986" max="9986" width="55.28515625" style="1" customWidth="1"/>
    <col min="9987" max="9987" width="10" style="1" customWidth="1"/>
    <col min="9988" max="9989" width="22.42578125" style="1" customWidth="1"/>
    <col min="9990" max="9990" width="19.28515625" style="1" bestFit="1" customWidth="1"/>
    <col min="9991" max="9991" width="12.7109375" style="1" customWidth="1"/>
    <col min="9992" max="10240" width="9.140625" style="1"/>
    <col min="10241" max="10241" width="4.5703125" style="1" customWidth="1"/>
    <col min="10242" max="10242" width="55.28515625" style="1" customWidth="1"/>
    <col min="10243" max="10243" width="10" style="1" customWidth="1"/>
    <col min="10244" max="10245" width="22.42578125" style="1" customWidth="1"/>
    <col min="10246" max="10246" width="19.28515625" style="1" bestFit="1" customWidth="1"/>
    <col min="10247" max="10247" width="12.7109375" style="1" customWidth="1"/>
    <col min="10248" max="10496" width="9.140625" style="1"/>
    <col min="10497" max="10497" width="4.5703125" style="1" customWidth="1"/>
    <col min="10498" max="10498" width="55.28515625" style="1" customWidth="1"/>
    <col min="10499" max="10499" width="10" style="1" customWidth="1"/>
    <col min="10500" max="10501" width="22.42578125" style="1" customWidth="1"/>
    <col min="10502" max="10502" width="19.28515625" style="1" bestFit="1" customWidth="1"/>
    <col min="10503" max="10503" width="12.7109375" style="1" customWidth="1"/>
    <col min="10504" max="10752" width="9.140625" style="1"/>
    <col min="10753" max="10753" width="4.5703125" style="1" customWidth="1"/>
    <col min="10754" max="10754" width="55.28515625" style="1" customWidth="1"/>
    <col min="10755" max="10755" width="10" style="1" customWidth="1"/>
    <col min="10756" max="10757" width="22.42578125" style="1" customWidth="1"/>
    <col min="10758" max="10758" width="19.28515625" style="1" bestFit="1" customWidth="1"/>
    <col min="10759" max="10759" width="12.7109375" style="1" customWidth="1"/>
    <col min="10760" max="11008" width="9.140625" style="1"/>
    <col min="11009" max="11009" width="4.5703125" style="1" customWidth="1"/>
    <col min="11010" max="11010" width="55.28515625" style="1" customWidth="1"/>
    <col min="11011" max="11011" width="10" style="1" customWidth="1"/>
    <col min="11012" max="11013" width="22.42578125" style="1" customWidth="1"/>
    <col min="11014" max="11014" width="19.28515625" style="1" bestFit="1" customWidth="1"/>
    <col min="11015" max="11015" width="12.7109375" style="1" customWidth="1"/>
    <col min="11016" max="11264" width="9.140625" style="1"/>
    <col min="11265" max="11265" width="4.5703125" style="1" customWidth="1"/>
    <col min="11266" max="11266" width="55.28515625" style="1" customWidth="1"/>
    <col min="11267" max="11267" width="10" style="1" customWidth="1"/>
    <col min="11268" max="11269" width="22.42578125" style="1" customWidth="1"/>
    <col min="11270" max="11270" width="19.28515625" style="1" bestFit="1" customWidth="1"/>
    <col min="11271" max="11271" width="12.7109375" style="1" customWidth="1"/>
    <col min="11272" max="11520" width="9.140625" style="1"/>
    <col min="11521" max="11521" width="4.5703125" style="1" customWidth="1"/>
    <col min="11522" max="11522" width="55.28515625" style="1" customWidth="1"/>
    <col min="11523" max="11523" width="10" style="1" customWidth="1"/>
    <col min="11524" max="11525" width="22.42578125" style="1" customWidth="1"/>
    <col min="11526" max="11526" width="19.28515625" style="1" bestFit="1" customWidth="1"/>
    <col min="11527" max="11527" width="12.7109375" style="1" customWidth="1"/>
    <col min="11528" max="11776" width="9.140625" style="1"/>
    <col min="11777" max="11777" width="4.5703125" style="1" customWidth="1"/>
    <col min="11778" max="11778" width="55.28515625" style="1" customWidth="1"/>
    <col min="11779" max="11779" width="10" style="1" customWidth="1"/>
    <col min="11780" max="11781" width="22.42578125" style="1" customWidth="1"/>
    <col min="11782" max="11782" width="19.28515625" style="1" bestFit="1" customWidth="1"/>
    <col min="11783" max="11783" width="12.7109375" style="1" customWidth="1"/>
    <col min="11784" max="12032" width="9.140625" style="1"/>
    <col min="12033" max="12033" width="4.5703125" style="1" customWidth="1"/>
    <col min="12034" max="12034" width="55.28515625" style="1" customWidth="1"/>
    <col min="12035" max="12035" width="10" style="1" customWidth="1"/>
    <col min="12036" max="12037" width="22.42578125" style="1" customWidth="1"/>
    <col min="12038" max="12038" width="19.28515625" style="1" bestFit="1" customWidth="1"/>
    <col min="12039" max="12039" width="12.7109375" style="1" customWidth="1"/>
    <col min="12040" max="12288" width="9.140625" style="1"/>
    <col min="12289" max="12289" width="4.5703125" style="1" customWidth="1"/>
    <col min="12290" max="12290" width="55.28515625" style="1" customWidth="1"/>
    <col min="12291" max="12291" width="10" style="1" customWidth="1"/>
    <col min="12292" max="12293" width="22.42578125" style="1" customWidth="1"/>
    <col min="12294" max="12294" width="19.28515625" style="1" bestFit="1" customWidth="1"/>
    <col min="12295" max="12295" width="12.7109375" style="1" customWidth="1"/>
    <col min="12296" max="12544" width="9.140625" style="1"/>
    <col min="12545" max="12545" width="4.5703125" style="1" customWidth="1"/>
    <col min="12546" max="12546" width="55.28515625" style="1" customWidth="1"/>
    <col min="12547" max="12547" width="10" style="1" customWidth="1"/>
    <col min="12548" max="12549" width="22.42578125" style="1" customWidth="1"/>
    <col min="12550" max="12550" width="19.28515625" style="1" bestFit="1" customWidth="1"/>
    <col min="12551" max="12551" width="12.7109375" style="1" customWidth="1"/>
    <col min="12552" max="12800" width="9.140625" style="1"/>
    <col min="12801" max="12801" width="4.5703125" style="1" customWidth="1"/>
    <col min="12802" max="12802" width="55.28515625" style="1" customWidth="1"/>
    <col min="12803" max="12803" width="10" style="1" customWidth="1"/>
    <col min="12804" max="12805" width="22.42578125" style="1" customWidth="1"/>
    <col min="12806" max="12806" width="19.28515625" style="1" bestFit="1" customWidth="1"/>
    <col min="12807" max="12807" width="12.7109375" style="1" customWidth="1"/>
    <col min="12808" max="13056" width="9.140625" style="1"/>
    <col min="13057" max="13057" width="4.5703125" style="1" customWidth="1"/>
    <col min="13058" max="13058" width="55.28515625" style="1" customWidth="1"/>
    <col min="13059" max="13059" width="10" style="1" customWidth="1"/>
    <col min="13060" max="13061" width="22.42578125" style="1" customWidth="1"/>
    <col min="13062" max="13062" width="19.28515625" style="1" bestFit="1" customWidth="1"/>
    <col min="13063" max="13063" width="12.7109375" style="1" customWidth="1"/>
    <col min="13064" max="13312" width="9.140625" style="1"/>
    <col min="13313" max="13313" width="4.5703125" style="1" customWidth="1"/>
    <col min="13314" max="13314" width="55.28515625" style="1" customWidth="1"/>
    <col min="13315" max="13315" width="10" style="1" customWidth="1"/>
    <col min="13316" max="13317" width="22.42578125" style="1" customWidth="1"/>
    <col min="13318" max="13318" width="19.28515625" style="1" bestFit="1" customWidth="1"/>
    <col min="13319" max="13319" width="12.7109375" style="1" customWidth="1"/>
    <col min="13320" max="13568" width="9.140625" style="1"/>
    <col min="13569" max="13569" width="4.5703125" style="1" customWidth="1"/>
    <col min="13570" max="13570" width="55.28515625" style="1" customWidth="1"/>
    <col min="13571" max="13571" width="10" style="1" customWidth="1"/>
    <col min="13572" max="13573" width="22.42578125" style="1" customWidth="1"/>
    <col min="13574" max="13574" width="19.28515625" style="1" bestFit="1" customWidth="1"/>
    <col min="13575" max="13575" width="12.7109375" style="1" customWidth="1"/>
    <col min="13576" max="13824" width="9.140625" style="1"/>
    <col min="13825" max="13825" width="4.5703125" style="1" customWidth="1"/>
    <col min="13826" max="13826" width="55.28515625" style="1" customWidth="1"/>
    <col min="13827" max="13827" width="10" style="1" customWidth="1"/>
    <col min="13828" max="13829" width="22.42578125" style="1" customWidth="1"/>
    <col min="13830" max="13830" width="19.28515625" style="1" bestFit="1" customWidth="1"/>
    <col min="13831" max="13831" width="12.7109375" style="1" customWidth="1"/>
    <col min="13832" max="14080" width="9.140625" style="1"/>
    <col min="14081" max="14081" width="4.5703125" style="1" customWidth="1"/>
    <col min="14082" max="14082" width="55.28515625" style="1" customWidth="1"/>
    <col min="14083" max="14083" width="10" style="1" customWidth="1"/>
    <col min="14084" max="14085" width="22.42578125" style="1" customWidth="1"/>
    <col min="14086" max="14086" width="19.28515625" style="1" bestFit="1" customWidth="1"/>
    <col min="14087" max="14087" width="12.7109375" style="1" customWidth="1"/>
    <col min="14088" max="14336" width="9.140625" style="1"/>
    <col min="14337" max="14337" width="4.5703125" style="1" customWidth="1"/>
    <col min="14338" max="14338" width="55.28515625" style="1" customWidth="1"/>
    <col min="14339" max="14339" width="10" style="1" customWidth="1"/>
    <col min="14340" max="14341" width="22.42578125" style="1" customWidth="1"/>
    <col min="14342" max="14342" width="19.28515625" style="1" bestFit="1" customWidth="1"/>
    <col min="14343" max="14343" width="12.7109375" style="1" customWidth="1"/>
    <col min="14344" max="14592" width="9.140625" style="1"/>
    <col min="14593" max="14593" width="4.5703125" style="1" customWidth="1"/>
    <col min="14594" max="14594" width="55.28515625" style="1" customWidth="1"/>
    <col min="14595" max="14595" width="10" style="1" customWidth="1"/>
    <col min="14596" max="14597" width="22.42578125" style="1" customWidth="1"/>
    <col min="14598" max="14598" width="19.28515625" style="1" bestFit="1" customWidth="1"/>
    <col min="14599" max="14599" width="12.7109375" style="1" customWidth="1"/>
    <col min="14600" max="14848" width="9.140625" style="1"/>
    <col min="14849" max="14849" width="4.5703125" style="1" customWidth="1"/>
    <col min="14850" max="14850" width="55.28515625" style="1" customWidth="1"/>
    <col min="14851" max="14851" width="10" style="1" customWidth="1"/>
    <col min="14852" max="14853" width="22.42578125" style="1" customWidth="1"/>
    <col min="14854" max="14854" width="19.28515625" style="1" bestFit="1" customWidth="1"/>
    <col min="14855" max="14855" width="12.7109375" style="1" customWidth="1"/>
    <col min="14856" max="15104" width="9.140625" style="1"/>
    <col min="15105" max="15105" width="4.5703125" style="1" customWidth="1"/>
    <col min="15106" max="15106" width="55.28515625" style="1" customWidth="1"/>
    <col min="15107" max="15107" width="10" style="1" customWidth="1"/>
    <col min="15108" max="15109" width="22.42578125" style="1" customWidth="1"/>
    <col min="15110" max="15110" width="19.28515625" style="1" bestFit="1" customWidth="1"/>
    <col min="15111" max="15111" width="12.7109375" style="1" customWidth="1"/>
    <col min="15112" max="15360" width="9.140625" style="1"/>
    <col min="15361" max="15361" width="4.5703125" style="1" customWidth="1"/>
    <col min="15362" max="15362" width="55.28515625" style="1" customWidth="1"/>
    <col min="15363" max="15363" width="10" style="1" customWidth="1"/>
    <col min="15364" max="15365" width="22.42578125" style="1" customWidth="1"/>
    <col min="15366" max="15366" width="19.28515625" style="1" bestFit="1" customWidth="1"/>
    <col min="15367" max="15367" width="12.7109375" style="1" customWidth="1"/>
    <col min="15368" max="15616" width="9.140625" style="1"/>
    <col min="15617" max="15617" width="4.5703125" style="1" customWidth="1"/>
    <col min="15618" max="15618" width="55.28515625" style="1" customWidth="1"/>
    <col min="15619" max="15619" width="10" style="1" customWidth="1"/>
    <col min="15620" max="15621" width="22.42578125" style="1" customWidth="1"/>
    <col min="15622" max="15622" width="19.28515625" style="1" bestFit="1" customWidth="1"/>
    <col min="15623" max="15623" width="12.7109375" style="1" customWidth="1"/>
    <col min="15624" max="15872" width="9.140625" style="1"/>
    <col min="15873" max="15873" width="4.5703125" style="1" customWidth="1"/>
    <col min="15874" max="15874" width="55.28515625" style="1" customWidth="1"/>
    <col min="15875" max="15875" width="10" style="1" customWidth="1"/>
    <col min="15876" max="15877" width="22.42578125" style="1" customWidth="1"/>
    <col min="15878" max="15878" width="19.28515625" style="1" bestFit="1" customWidth="1"/>
    <col min="15879" max="15879" width="12.7109375" style="1" customWidth="1"/>
    <col min="15880" max="16128" width="9.140625" style="1"/>
    <col min="16129" max="16129" width="4.5703125" style="1" customWidth="1"/>
    <col min="16130" max="16130" width="55.28515625" style="1" customWidth="1"/>
    <col min="16131" max="16131" width="10" style="1" customWidth="1"/>
    <col min="16132" max="16133" width="22.42578125" style="1" customWidth="1"/>
    <col min="16134" max="16134" width="19.28515625" style="1" bestFit="1" customWidth="1"/>
    <col min="16135" max="16135" width="12.7109375" style="1" customWidth="1"/>
    <col min="16136" max="16384" width="9.140625" style="1"/>
  </cols>
  <sheetData>
    <row r="1" spans="2:8" ht="15.75" x14ac:dyDescent="0.2">
      <c r="D1" s="159" t="s">
        <v>0</v>
      </c>
      <c r="E1" s="159"/>
      <c r="G1" s="160"/>
      <c r="H1" s="160"/>
    </row>
    <row r="2" spans="2:8" ht="15.75" x14ac:dyDescent="0.2">
      <c r="D2" s="161" t="s">
        <v>1</v>
      </c>
      <c r="E2" s="161"/>
      <c r="G2" s="160"/>
      <c r="H2" s="160"/>
    </row>
    <row r="3" spans="2:8" ht="15.75" x14ac:dyDescent="0.2">
      <c r="D3" s="159" t="s">
        <v>2</v>
      </c>
      <c r="E3" s="159"/>
      <c r="G3" s="160"/>
      <c r="H3" s="160"/>
    </row>
    <row r="4" spans="2:8" ht="15.75" x14ac:dyDescent="0.2">
      <c r="C4" s="2"/>
      <c r="D4" s="159" t="s">
        <v>3</v>
      </c>
      <c r="E4" s="159"/>
      <c r="G4" s="3"/>
      <c r="H4" s="3"/>
    </row>
    <row r="5" spans="2:8" ht="15.75" x14ac:dyDescent="0.2">
      <c r="C5" s="2"/>
      <c r="D5" s="2"/>
      <c r="E5" s="2"/>
      <c r="G5" s="3"/>
      <c r="H5" s="3"/>
    </row>
    <row r="6" spans="2:8" ht="15.75" x14ac:dyDescent="0.2">
      <c r="B6" s="4" t="s">
        <v>4</v>
      </c>
      <c r="C6" s="2"/>
      <c r="D6" s="2"/>
      <c r="E6" s="5" t="s">
        <v>5</v>
      </c>
      <c r="G6" s="3"/>
      <c r="H6" s="3"/>
    </row>
    <row r="7" spans="2:8" ht="15.75" x14ac:dyDescent="0.2">
      <c r="B7" s="4"/>
      <c r="C7" s="2"/>
      <c r="D7" s="2"/>
      <c r="E7" s="5"/>
      <c r="G7" s="160"/>
      <c r="H7" s="160"/>
    </row>
    <row r="8" spans="2:8" ht="15.75" x14ac:dyDescent="0.25">
      <c r="B8" s="6" t="s">
        <v>295</v>
      </c>
      <c r="C8" s="7"/>
      <c r="D8" s="7"/>
      <c r="E8" s="7"/>
      <c r="F8" s="7"/>
      <c r="G8" s="3"/>
      <c r="H8" s="3"/>
    </row>
    <row r="9" spans="2:8" ht="9.75" customHeight="1" x14ac:dyDescent="0.25">
      <c r="B9" s="6"/>
      <c r="C9" s="7"/>
      <c r="D9" s="7"/>
      <c r="E9" s="7"/>
      <c r="F9" s="7"/>
      <c r="G9" s="3"/>
      <c r="H9" s="3"/>
    </row>
    <row r="10" spans="2:8" ht="15.75" x14ac:dyDescent="0.25">
      <c r="B10" s="8" t="s">
        <v>6</v>
      </c>
      <c r="C10" s="9"/>
      <c r="D10" s="7"/>
      <c r="E10" s="7"/>
      <c r="F10" s="7"/>
      <c r="G10" s="160"/>
      <c r="H10" s="160"/>
    </row>
    <row r="11" spans="2:8" ht="15" customHeight="1" x14ac:dyDescent="0.25">
      <c r="B11" s="7"/>
      <c r="C11" s="7"/>
      <c r="D11" s="7"/>
      <c r="E11" s="10" t="s">
        <v>7</v>
      </c>
      <c r="F11" s="7"/>
      <c r="G11" s="160"/>
      <c r="H11" s="160"/>
    </row>
    <row r="12" spans="2:8" ht="12.75" customHeight="1" thickBot="1" x14ac:dyDescent="0.25">
      <c r="B12" s="7"/>
      <c r="C12" s="7"/>
      <c r="D12" s="7"/>
      <c r="E12" s="7"/>
      <c r="F12" s="7"/>
    </row>
    <row r="13" spans="2:8" ht="42" customHeight="1" thickBot="1" x14ac:dyDescent="0.25">
      <c r="B13" s="11" t="s">
        <v>8</v>
      </c>
      <c r="C13" s="12" t="s">
        <v>9</v>
      </c>
      <c r="D13" s="12" t="s">
        <v>10</v>
      </c>
      <c r="E13" s="13" t="s">
        <v>11</v>
      </c>
      <c r="F13" s="7"/>
    </row>
    <row r="14" spans="2:8" ht="19.5" customHeight="1" x14ac:dyDescent="0.2">
      <c r="B14" s="14" t="s">
        <v>12</v>
      </c>
      <c r="C14" s="15"/>
      <c r="D14" s="16"/>
      <c r="E14" s="16"/>
      <c r="F14" s="7"/>
    </row>
    <row r="15" spans="2:8" ht="33" customHeight="1" x14ac:dyDescent="0.2">
      <c r="B15" s="17" t="s">
        <v>13</v>
      </c>
      <c r="C15" s="18" t="s">
        <v>14</v>
      </c>
      <c r="D15" s="19">
        <v>1682866.0665</v>
      </c>
      <c r="E15" s="19">
        <v>1021554.4450399999</v>
      </c>
      <c r="F15" s="7"/>
    </row>
    <row r="16" spans="2:8" ht="32.25" customHeight="1" x14ac:dyDescent="0.2">
      <c r="B16" s="20" t="s">
        <v>15</v>
      </c>
      <c r="C16" s="18" t="s">
        <v>16</v>
      </c>
      <c r="D16" s="21"/>
      <c r="E16" s="21"/>
      <c r="F16" s="7"/>
    </row>
    <row r="17" spans="2:6" ht="17.25" customHeight="1" x14ac:dyDescent="0.2">
      <c r="B17" s="20" t="s">
        <v>17</v>
      </c>
      <c r="C17" s="18" t="s">
        <v>18</v>
      </c>
      <c r="D17" s="21"/>
      <c r="E17" s="21"/>
      <c r="F17" s="7"/>
    </row>
    <row r="18" spans="2:6" ht="35.25" customHeight="1" x14ac:dyDescent="0.2">
      <c r="B18" s="20" t="s">
        <v>19</v>
      </c>
      <c r="C18" s="18" t="s">
        <v>20</v>
      </c>
      <c r="D18" s="21"/>
      <c r="E18" s="21"/>
      <c r="F18" s="22"/>
    </row>
    <row r="19" spans="2:6" ht="32.25" customHeight="1" x14ac:dyDescent="0.2">
      <c r="B19" s="20" t="s">
        <v>21</v>
      </c>
      <c r="C19" s="18" t="s">
        <v>22</v>
      </c>
      <c r="D19" s="21"/>
      <c r="E19" s="21"/>
      <c r="F19" s="7"/>
    </row>
    <row r="20" spans="2:6" ht="33.75" customHeight="1" x14ac:dyDescent="0.2">
      <c r="B20" s="17" t="s">
        <v>23</v>
      </c>
      <c r="C20" s="18" t="s">
        <v>24</v>
      </c>
      <c r="D20" s="21">
        <v>2473.0749999999998</v>
      </c>
      <c r="E20" s="21"/>
      <c r="F20" s="7"/>
    </row>
    <row r="21" spans="2:6" ht="31.5" x14ac:dyDescent="0.2">
      <c r="B21" s="17" t="s">
        <v>25</v>
      </c>
      <c r="C21" s="18" t="s">
        <v>26</v>
      </c>
      <c r="D21" s="21">
        <v>1000991.6104400001</v>
      </c>
      <c r="E21" s="21">
        <v>917962.89651999995</v>
      </c>
      <c r="F21" s="7"/>
    </row>
    <row r="22" spans="2:6" ht="32.25" customHeight="1" x14ac:dyDescent="0.2">
      <c r="B22" s="20" t="s">
        <v>27</v>
      </c>
      <c r="C22" s="18" t="s">
        <v>28</v>
      </c>
      <c r="D22" s="21"/>
      <c r="E22" s="21"/>
      <c r="F22" s="7"/>
    </row>
    <row r="23" spans="2:6" ht="27" customHeight="1" x14ac:dyDescent="0.2">
      <c r="B23" s="20" t="s">
        <v>29</v>
      </c>
      <c r="C23" s="18" t="s">
        <v>30</v>
      </c>
      <c r="D23" s="21"/>
      <c r="E23" s="21"/>
      <c r="F23" s="7"/>
    </row>
    <row r="24" spans="2:6" ht="30" customHeight="1" x14ac:dyDescent="0.2">
      <c r="B24" s="17" t="s">
        <v>31</v>
      </c>
      <c r="C24" s="18" t="s">
        <v>32</v>
      </c>
      <c r="D24" s="21">
        <v>35821.753779999999</v>
      </c>
      <c r="E24" s="21"/>
      <c r="F24" s="7"/>
    </row>
    <row r="25" spans="2:6" ht="36" customHeight="1" x14ac:dyDescent="0.2">
      <c r="B25" s="17" t="s">
        <v>33</v>
      </c>
      <c r="C25" s="18" t="s">
        <v>34</v>
      </c>
      <c r="D25" s="21">
        <v>190546.78762000002</v>
      </c>
      <c r="E25" s="21">
        <v>171439.50084999998</v>
      </c>
      <c r="F25" s="7"/>
    </row>
    <row r="26" spans="2:6" ht="34.5" customHeight="1" x14ac:dyDescent="0.2">
      <c r="B26" s="20" t="s">
        <v>35</v>
      </c>
      <c r="C26" s="18" t="s">
        <v>36</v>
      </c>
      <c r="D26" s="21"/>
      <c r="E26" s="21"/>
      <c r="F26" s="7"/>
    </row>
    <row r="27" spans="2:6" ht="23.25" customHeight="1" x14ac:dyDescent="0.2">
      <c r="B27" s="17" t="s">
        <v>37</v>
      </c>
      <c r="C27" s="18" t="s">
        <v>38</v>
      </c>
      <c r="D27" s="21">
        <v>378608.26390999998</v>
      </c>
      <c r="E27" s="21">
        <f>272720.67-12174</f>
        <v>260546.66999999998</v>
      </c>
      <c r="F27" s="7"/>
    </row>
    <row r="28" spans="2:6" ht="33.75" customHeight="1" x14ac:dyDescent="0.2">
      <c r="B28" s="20" t="s">
        <v>39</v>
      </c>
      <c r="C28" s="18">
        <v>100</v>
      </c>
      <c r="D28" s="23">
        <f>SUM(D15:D27)</f>
        <v>3291307.5572499996</v>
      </c>
      <c r="E28" s="23">
        <f>SUM(E15:E27)</f>
        <v>2371503.51241</v>
      </c>
      <c r="F28" s="7"/>
    </row>
    <row r="29" spans="2:6" ht="22.5" customHeight="1" x14ac:dyDescent="0.2">
      <c r="B29" s="17" t="s">
        <v>40</v>
      </c>
      <c r="C29" s="18">
        <v>101</v>
      </c>
      <c r="D29" s="21"/>
      <c r="E29" s="21"/>
      <c r="F29" s="7"/>
    </row>
    <row r="30" spans="2:6" ht="38.25" customHeight="1" x14ac:dyDescent="0.2">
      <c r="B30" s="17" t="s">
        <v>41</v>
      </c>
      <c r="C30" s="24"/>
      <c r="D30" s="21"/>
      <c r="E30" s="21"/>
      <c r="F30" s="7"/>
    </row>
    <row r="31" spans="2:6" ht="25.5" customHeight="1" x14ac:dyDescent="0.2">
      <c r="B31" s="20" t="s">
        <v>42</v>
      </c>
      <c r="C31" s="18">
        <v>110</v>
      </c>
      <c r="D31" s="21"/>
      <c r="E31" s="21"/>
      <c r="F31" s="7"/>
    </row>
    <row r="32" spans="2:6" ht="38.25" customHeight="1" x14ac:dyDescent="0.2">
      <c r="B32" s="20" t="s">
        <v>43</v>
      </c>
      <c r="C32" s="18">
        <v>111</v>
      </c>
      <c r="D32" s="21"/>
      <c r="E32" s="21"/>
      <c r="F32" s="7"/>
    </row>
    <row r="33" spans="2:6" ht="38.25" customHeight="1" x14ac:dyDescent="0.2">
      <c r="B33" s="20" t="s">
        <v>44</v>
      </c>
      <c r="C33" s="18">
        <v>112</v>
      </c>
      <c r="D33" s="21"/>
      <c r="E33" s="21"/>
      <c r="F33" s="7"/>
    </row>
    <row r="34" spans="2:6" ht="37.5" customHeight="1" x14ac:dyDescent="0.2">
      <c r="B34" s="20" t="s">
        <v>45</v>
      </c>
      <c r="C34" s="18">
        <v>113</v>
      </c>
      <c r="D34" s="21"/>
      <c r="E34" s="21"/>
      <c r="F34" s="7"/>
    </row>
    <row r="35" spans="2:6" ht="18.75" customHeight="1" x14ac:dyDescent="0.2">
      <c r="B35" s="20" t="s">
        <v>46</v>
      </c>
      <c r="C35" s="18">
        <v>114</v>
      </c>
      <c r="D35" s="21"/>
      <c r="E35" s="21"/>
      <c r="F35" s="7"/>
    </row>
    <row r="36" spans="2:6" ht="21" customHeight="1" x14ac:dyDescent="0.2">
      <c r="B36" s="20" t="s">
        <v>47</v>
      </c>
      <c r="C36" s="18">
        <v>115</v>
      </c>
      <c r="D36" s="21"/>
      <c r="E36" s="21"/>
      <c r="F36" s="7"/>
    </row>
    <row r="37" spans="2:6" ht="21" customHeight="1" x14ac:dyDescent="0.2">
      <c r="B37" s="17" t="s">
        <v>48</v>
      </c>
      <c r="C37" s="18">
        <v>116</v>
      </c>
      <c r="D37" s="21"/>
      <c r="E37" s="21"/>
      <c r="F37" s="7"/>
    </row>
    <row r="38" spans="2:6" ht="21.75" customHeight="1" x14ac:dyDescent="0.2">
      <c r="B38" s="17" t="s">
        <v>49</v>
      </c>
      <c r="C38" s="18">
        <v>117</v>
      </c>
      <c r="D38" s="21"/>
      <c r="E38" s="21"/>
      <c r="F38" s="7"/>
    </row>
    <row r="39" spans="2:6" ht="21.75" customHeight="1" x14ac:dyDescent="0.2">
      <c r="B39" s="20" t="s">
        <v>50</v>
      </c>
      <c r="C39" s="18">
        <v>118</v>
      </c>
      <c r="D39" s="21"/>
      <c r="E39" s="21"/>
      <c r="F39" s="7"/>
    </row>
    <row r="40" spans="2:6" ht="21.75" customHeight="1" x14ac:dyDescent="0.2">
      <c r="B40" s="20" t="s">
        <v>51</v>
      </c>
      <c r="C40" s="18">
        <v>119</v>
      </c>
      <c r="D40" s="21"/>
      <c r="E40" s="21"/>
      <c r="F40" s="7"/>
    </row>
    <row r="41" spans="2:6" ht="30" customHeight="1" x14ac:dyDescent="0.2">
      <c r="B41" s="17" t="s">
        <v>52</v>
      </c>
      <c r="C41" s="18">
        <v>120</v>
      </c>
      <c r="D41" s="21"/>
      <c r="E41" s="21"/>
      <c r="F41" s="7"/>
    </row>
    <row r="42" spans="2:6" ht="41.25" customHeight="1" x14ac:dyDescent="0.2">
      <c r="B42" s="17" t="s">
        <v>53</v>
      </c>
      <c r="C42" s="18">
        <v>121</v>
      </c>
      <c r="D42" s="21">
        <v>53197797.530129999</v>
      </c>
      <c r="E42" s="25">
        <v>53404189</v>
      </c>
      <c r="F42" s="7"/>
    </row>
    <row r="43" spans="2:6" ht="34.5" customHeight="1" x14ac:dyDescent="0.2">
      <c r="B43" s="20" t="s">
        <v>54</v>
      </c>
      <c r="C43" s="18">
        <v>122</v>
      </c>
      <c r="D43" s="26"/>
      <c r="E43" s="26"/>
      <c r="F43" s="27"/>
    </row>
    <row r="44" spans="2:6" ht="39" customHeight="1" x14ac:dyDescent="0.2">
      <c r="B44" s="17" t="s">
        <v>35</v>
      </c>
      <c r="C44" s="18">
        <v>123</v>
      </c>
      <c r="D44" s="21"/>
      <c r="E44" s="21"/>
      <c r="F44" s="7"/>
    </row>
    <row r="45" spans="2:6" ht="21" customHeight="1" x14ac:dyDescent="0.2">
      <c r="B45" s="17" t="s">
        <v>55</v>
      </c>
      <c r="C45" s="18">
        <v>124</v>
      </c>
      <c r="D45" s="21"/>
      <c r="E45" s="21"/>
      <c r="F45" s="7"/>
    </row>
    <row r="46" spans="2:6" ht="20.25" customHeight="1" x14ac:dyDescent="0.2">
      <c r="B46" s="17" t="s">
        <v>56</v>
      </c>
      <c r="C46" s="18">
        <v>125</v>
      </c>
      <c r="D46" s="21">
        <v>220903.01905</v>
      </c>
      <c r="E46" s="21">
        <v>272260</v>
      </c>
      <c r="F46" s="7"/>
    </row>
    <row r="47" spans="2:6" ht="22.5" customHeight="1" x14ac:dyDescent="0.2">
      <c r="B47" s="17" t="s">
        <v>57</v>
      </c>
      <c r="C47" s="18">
        <v>126</v>
      </c>
      <c r="D47" s="21"/>
      <c r="E47" s="21"/>
      <c r="F47" s="7"/>
    </row>
    <row r="48" spans="2:6" ht="26.25" customHeight="1" x14ac:dyDescent="0.2">
      <c r="B48" s="17" t="s">
        <v>58</v>
      </c>
      <c r="C48" s="18">
        <v>127</v>
      </c>
      <c r="D48" s="21">
        <v>239328.12512000001</v>
      </c>
      <c r="E48" s="21">
        <f>622946</f>
        <v>622946</v>
      </c>
      <c r="F48" s="7"/>
    </row>
    <row r="49" spans="2:7" ht="33" customHeight="1" x14ac:dyDescent="0.2">
      <c r="B49" s="20" t="s">
        <v>59</v>
      </c>
      <c r="C49" s="18">
        <v>200</v>
      </c>
      <c r="D49" s="23">
        <f>SUM(D31:D48)</f>
        <v>53658028.6743</v>
      </c>
      <c r="E49" s="23">
        <f>SUM(E31:E48)</f>
        <v>54299395</v>
      </c>
      <c r="F49" s="28"/>
    </row>
    <row r="50" spans="2:7" ht="21.75" customHeight="1" thickBot="1" x14ac:dyDescent="0.25">
      <c r="B50" s="29" t="s">
        <v>60</v>
      </c>
      <c r="C50" s="30"/>
      <c r="D50" s="31">
        <f>D28+D49</f>
        <v>56949336.231550001</v>
      </c>
      <c r="E50" s="31">
        <f>E28+E49</f>
        <v>56670898.51241</v>
      </c>
      <c r="F50" s="7"/>
    </row>
    <row r="51" spans="2:7" ht="30.75" customHeight="1" thickBot="1" x14ac:dyDescent="0.25">
      <c r="B51" s="32" t="s">
        <v>61</v>
      </c>
      <c r="C51" s="12" t="s">
        <v>9</v>
      </c>
      <c r="D51" s="33" t="s">
        <v>10</v>
      </c>
      <c r="E51" s="34" t="s">
        <v>11</v>
      </c>
      <c r="F51" s="7"/>
    </row>
    <row r="52" spans="2:7" ht="27.75" customHeight="1" x14ac:dyDescent="0.2">
      <c r="B52" s="14" t="s">
        <v>62</v>
      </c>
      <c r="C52" s="15"/>
      <c r="D52" s="35"/>
      <c r="E52" s="35"/>
      <c r="F52" s="7"/>
    </row>
    <row r="53" spans="2:7" ht="29.25" customHeight="1" x14ac:dyDescent="0.2">
      <c r="B53" s="20" t="s">
        <v>63</v>
      </c>
      <c r="C53" s="18">
        <v>210</v>
      </c>
      <c r="D53" s="21"/>
      <c r="E53" s="21"/>
      <c r="F53" s="7"/>
    </row>
    <row r="54" spans="2:7" ht="36" customHeight="1" x14ac:dyDescent="0.2">
      <c r="B54" s="20" t="s">
        <v>64</v>
      </c>
      <c r="C54" s="18">
        <v>211</v>
      </c>
      <c r="D54" s="21"/>
      <c r="E54" s="21"/>
      <c r="F54" s="7"/>
    </row>
    <row r="55" spans="2:7" ht="37.5" customHeight="1" x14ac:dyDescent="0.2">
      <c r="B55" s="20" t="s">
        <v>21</v>
      </c>
      <c r="C55" s="18">
        <v>212</v>
      </c>
      <c r="D55" s="21"/>
      <c r="E55" s="21"/>
      <c r="F55" s="7"/>
    </row>
    <row r="56" spans="2:7" ht="28.5" customHeight="1" x14ac:dyDescent="0.2">
      <c r="B56" s="17" t="s">
        <v>65</v>
      </c>
      <c r="C56" s="18">
        <v>213</v>
      </c>
      <c r="D56" s="21">
        <v>2768737.3426799993</v>
      </c>
      <c r="E56" s="21">
        <v>2003559.85772</v>
      </c>
      <c r="F56" s="7"/>
      <c r="G56" s="36"/>
    </row>
    <row r="57" spans="2:7" ht="21.75" customHeight="1" x14ac:dyDescent="0.2">
      <c r="B57" s="17" t="s">
        <v>66</v>
      </c>
      <c r="C57" s="18">
        <v>214</v>
      </c>
      <c r="D57" s="21">
        <v>1218461.9062999999</v>
      </c>
      <c r="E57" s="21">
        <v>1252785</v>
      </c>
      <c r="F57" s="7"/>
      <c r="G57" s="36"/>
    </row>
    <row r="58" spans="2:7" ht="27.75" customHeight="1" x14ac:dyDescent="0.2">
      <c r="B58" s="20" t="s">
        <v>67</v>
      </c>
      <c r="C58" s="18">
        <v>215</v>
      </c>
      <c r="D58" s="21">
        <v>49423.953999999998</v>
      </c>
      <c r="E58" s="21">
        <v>48994.957000000002</v>
      </c>
      <c r="F58" s="7"/>
      <c r="G58" s="36"/>
    </row>
    <row r="59" spans="2:7" ht="33.75" customHeight="1" x14ac:dyDescent="0.2">
      <c r="B59" s="17" t="s">
        <v>68</v>
      </c>
      <c r="C59" s="18">
        <v>216</v>
      </c>
      <c r="D59" s="21">
        <v>35179.608340000006</v>
      </c>
      <c r="E59" s="21">
        <v>194719.712</v>
      </c>
      <c r="F59" s="7"/>
      <c r="G59" s="36"/>
    </row>
    <row r="60" spans="2:7" ht="21.75" customHeight="1" x14ac:dyDescent="0.2">
      <c r="B60" s="17" t="s">
        <v>69</v>
      </c>
      <c r="C60" s="18">
        <v>217</v>
      </c>
      <c r="D60" s="21">
        <v>134655.10847000001</v>
      </c>
      <c r="E60" s="21">
        <v>28617.133809999999</v>
      </c>
      <c r="F60" s="7"/>
      <c r="G60" s="36"/>
    </row>
    <row r="61" spans="2:7" ht="29.25" customHeight="1" x14ac:dyDescent="0.2">
      <c r="B61" s="20" t="s">
        <v>70</v>
      </c>
      <c r="C61" s="18">
        <v>218</v>
      </c>
      <c r="D61" s="21"/>
      <c r="E61" s="21"/>
      <c r="F61" s="7"/>
      <c r="G61" s="36"/>
    </row>
    <row r="62" spans="2:7" ht="33" customHeight="1" x14ac:dyDescent="0.2">
      <c r="B62" s="20" t="s">
        <v>71</v>
      </c>
      <c r="C62" s="18">
        <v>219</v>
      </c>
      <c r="D62" s="21"/>
      <c r="E62" s="21"/>
      <c r="F62" s="37"/>
      <c r="G62" s="36"/>
    </row>
    <row r="63" spans="2:7" ht="24" customHeight="1" x14ac:dyDescent="0.2">
      <c r="B63" s="20" t="s">
        <v>72</v>
      </c>
      <c r="C63" s="18">
        <v>220</v>
      </c>
      <c r="D63" s="21"/>
      <c r="E63" s="21"/>
      <c r="F63" s="7"/>
      <c r="G63" s="36"/>
    </row>
    <row r="64" spans="2:7" ht="33.75" customHeight="1" x14ac:dyDescent="0.2">
      <c r="B64" s="20" t="s">
        <v>73</v>
      </c>
      <c r="C64" s="18">
        <v>221</v>
      </c>
      <c r="D64" s="21">
        <v>25295.95102</v>
      </c>
      <c r="E64" s="21"/>
      <c r="F64" s="7"/>
      <c r="G64" s="36"/>
    </row>
    <row r="65" spans="2:8" ht="15.75" x14ac:dyDescent="0.2">
      <c r="B65" s="17" t="s">
        <v>74</v>
      </c>
      <c r="C65" s="18">
        <v>222</v>
      </c>
      <c r="D65" s="21">
        <v>1302229.3889899999</v>
      </c>
      <c r="E65" s="21">
        <v>1263769</v>
      </c>
      <c r="F65" s="7"/>
      <c r="G65" s="36"/>
    </row>
    <row r="66" spans="2:8" ht="37.5" customHeight="1" x14ac:dyDescent="0.2">
      <c r="B66" s="20" t="s">
        <v>75</v>
      </c>
      <c r="C66" s="18">
        <v>300</v>
      </c>
      <c r="D66" s="23">
        <f>SUM(D53:D65)</f>
        <v>5533983.2597999983</v>
      </c>
      <c r="E66" s="23">
        <f>SUM(E53:E65)</f>
        <v>4792445.6605299991</v>
      </c>
      <c r="F66" s="7"/>
      <c r="G66" s="36"/>
    </row>
    <row r="67" spans="2:8" ht="26.25" customHeight="1" x14ac:dyDescent="0.2">
      <c r="B67" s="17" t="s">
        <v>76</v>
      </c>
      <c r="C67" s="18">
        <v>301</v>
      </c>
      <c r="D67" s="21"/>
      <c r="E67" s="21"/>
      <c r="F67" s="7"/>
      <c r="G67" s="36"/>
    </row>
    <row r="68" spans="2:8" ht="29.25" customHeight="1" x14ac:dyDescent="0.2">
      <c r="B68" s="17" t="s">
        <v>77</v>
      </c>
      <c r="C68" s="38"/>
      <c r="D68" s="21"/>
      <c r="E68" s="21"/>
      <c r="F68" s="7"/>
      <c r="G68" s="36"/>
    </row>
    <row r="69" spans="2:8" ht="33" customHeight="1" x14ac:dyDescent="0.2">
      <c r="B69" s="17" t="s">
        <v>78</v>
      </c>
      <c r="C69" s="18">
        <v>310</v>
      </c>
      <c r="D69" s="21"/>
      <c r="E69" s="21"/>
      <c r="F69" s="37"/>
      <c r="G69" s="36"/>
      <c r="H69" s="39"/>
    </row>
    <row r="70" spans="2:8" ht="46.5" customHeight="1" x14ac:dyDescent="0.2">
      <c r="B70" s="17" t="s">
        <v>79</v>
      </c>
      <c r="C70" s="18">
        <v>311</v>
      </c>
      <c r="D70" s="21">
        <v>17801721.204779997</v>
      </c>
      <c r="E70" s="21">
        <v>18755458</v>
      </c>
      <c r="F70" s="22"/>
      <c r="G70" s="36"/>
      <c r="H70" s="39"/>
    </row>
    <row r="71" spans="2:8" ht="36.75" customHeight="1" x14ac:dyDescent="0.2">
      <c r="B71" s="20" t="s">
        <v>45</v>
      </c>
      <c r="C71" s="18">
        <v>312</v>
      </c>
      <c r="D71" s="21"/>
      <c r="E71" s="21"/>
      <c r="F71" s="7"/>
      <c r="G71" s="36"/>
    </row>
    <row r="72" spans="2:8" ht="32.25" customHeight="1" x14ac:dyDescent="0.2">
      <c r="B72" s="17" t="s">
        <v>80</v>
      </c>
      <c r="C72" s="18">
        <v>313</v>
      </c>
      <c r="D72" s="40"/>
      <c r="E72" s="40"/>
      <c r="F72" s="7"/>
      <c r="G72" s="36"/>
      <c r="H72" s="41"/>
    </row>
    <row r="73" spans="2:8" ht="33.75" customHeight="1" x14ac:dyDescent="0.2">
      <c r="B73" s="17" t="s">
        <v>81</v>
      </c>
      <c r="C73" s="18">
        <v>314</v>
      </c>
      <c r="D73" s="21"/>
      <c r="E73" s="21"/>
      <c r="F73" s="7"/>
      <c r="G73" s="36"/>
      <c r="H73" s="41"/>
    </row>
    <row r="74" spans="2:8" ht="36" customHeight="1" x14ac:dyDescent="0.2">
      <c r="B74" s="20" t="s">
        <v>82</v>
      </c>
      <c r="C74" s="18">
        <v>315</v>
      </c>
      <c r="D74" s="21">
        <v>35503.917000000001</v>
      </c>
      <c r="E74" s="21">
        <v>35503.917000000001</v>
      </c>
      <c r="F74" s="7"/>
      <c r="G74" s="36"/>
      <c r="H74" s="41"/>
    </row>
    <row r="75" spans="2:8" ht="36" customHeight="1" x14ac:dyDescent="0.2">
      <c r="B75" s="17" t="s">
        <v>83</v>
      </c>
      <c r="C75" s="18">
        <v>316</v>
      </c>
      <c r="D75" s="21">
        <v>4444746.57</v>
      </c>
      <c r="E75" s="21">
        <v>4451260</v>
      </c>
      <c r="F75" s="7"/>
      <c r="G75" s="36"/>
      <c r="H75" s="41"/>
    </row>
    <row r="76" spans="2:8" ht="26.25" customHeight="1" x14ac:dyDescent="0.2">
      <c r="B76" s="17" t="s">
        <v>69</v>
      </c>
      <c r="C76" s="18">
        <v>317</v>
      </c>
      <c r="D76" s="21"/>
      <c r="E76" s="21"/>
      <c r="F76" s="7"/>
      <c r="G76" s="36"/>
    </row>
    <row r="77" spans="2:8" ht="15.75" x14ac:dyDescent="0.2">
      <c r="B77" s="20" t="s">
        <v>84</v>
      </c>
      <c r="C77" s="18">
        <v>318</v>
      </c>
      <c r="D77" s="21"/>
      <c r="E77" s="21"/>
      <c r="F77" s="7"/>
      <c r="G77" s="36"/>
      <c r="H77" s="41"/>
    </row>
    <row r="78" spans="2:8" ht="31.5" x14ac:dyDescent="0.2">
      <c r="B78" s="20" t="s">
        <v>85</v>
      </c>
      <c r="C78" s="18">
        <v>319</v>
      </c>
      <c r="D78" s="21"/>
      <c r="E78" s="21"/>
      <c r="F78" s="7"/>
      <c r="G78" s="36"/>
    </row>
    <row r="79" spans="2:8" ht="15.75" x14ac:dyDescent="0.2">
      <c r="B79" s="20" t="s">
        <v>72</v>
      </c>
      <c r="C79" s="18">
        <v>320</v>
      </c>
      <c r="D79" s="21"/>
      <c r="E79" s="21"/>
      <c r="F79" s="7"/>
      <c r="G79" s="36"/>
    </row>
    <row r="80" spans="2:8" ht="15.75" x14ac:dyDescent="0.2">
      <c r="B80" s="20" t="s">
        <v>86</v>
      </c>
      <c r="C80" s="18">
        <v>321</v>
      </c>
      <c r="D80" s="21">
        <v>1491811.3692700001</v>
      </c>
      <c r="E80" s="21">
        <v>1534671</v>
      </c>
      <c r="F80" s="7"/>
      <c r="G80" s="36"/>
    </row>
    <row r="81" spans="2:7" ht="31.5" x14ac:dyDescent="0.2">
      <c r="B81" s="20" t="s">
        <v>87</v>
      </c>
      <c r="C81" s="18">
        <v>400</v>
      </c>
      <c r="D81" s="23">
        <f>SUM(D67:D80)</f>
        <v>23773783.061049998</v>
      </c>
      <c r="E81" s="23">
        <f>SUM(E67:E80)</f>
        <v>24776892.916999999</v>
      </c>
      <c r="G81" s="36"/>
    </row>
    <row r="82" spans="2:7" ht="15.75" x14ac:dyDescent="0.2">
      <c r="B82" s="17" t="s">
        <v>88</v>
      </c>
      <c r="C82" s="24"/>
      <c r="D82" s="42"/>
      <c r="E82" s="42"/>
      <c r="G82" s="36"/>
    </row>
    <row r="83" spans="2:7" ht="15.75" x14ac:dyDescent="0.2">
      <c r="B83" s="17" t="s">
        <v>89</v>
      </c>
      <c r="C83" s="18">
        <v>410</v>
      </c>
      <c r="D83" s="21">
        <v>1712761.7764999999</v>
      </c>
      <c r="E83" s="21">
        <v>1712761.7764999999</v>
      </c>
      <c r="G83" s="36"/>
    </row>
    <row r="84" spans="2:7" ht="15.75" x14ac:dyDescent="0.2">
      <c r="B84" s="17" t="s">
        <v>90</v>
      </c>
      <c r="C84" s="18">
        <v>411</v>
      </c>
      <c r="D84" s="42"/>
      <c r="E84" s="42"/>
      <c r="G84" s="36"/>
    </row>
    <row r="85" spans="2:7" ht="15.75" x14ac:dyDescent="0.2">
      <c r="B85" s="17" t="s">
        <v>91</v>
      </c>
      <c r="C85" s="18">
        <v>412</v>
      </c>
      <c r="D85" s="21">
        <v>-38923.576399999998</v>
      </c>
      <c r="E85" s="21">
        <v>-38923.576399999998</v>
      </c>
      <c r="G85" s="36"/>
    </row>
    <row r="86" spans="2:7" ht="15.75" x14ac:dyDescent="0.2">
      <c r="B86" s="20" t="s">
        <v>92</v>
      </c>
      <c r="C86" s="18">
        <v>413</v>
      </c>
      <c r="D86" s="21">
        <v>12013580.09781</v>
      </c>
      <c r="E86" s="21">
        <v>12463583</v>
      </c>
      <c r="G86" s="36"/>
    </row>
    <row r="87" spans="2:7" ht="15.75" x14ac:dyDescent="0.2">
      <c r="B87" s="17" t="s">
        <v>93</v>
      </c>
      <c r="C87" s="18">
        <v>414</v>
      </c>
      <c r="D87" s="21">
        <v>13954151.61279</v>
      </c>
      <c r="E87" s="21">
        <v>12964139</v>
      </c>
      <c r="G87" s="36"/>
    </row>
    <row r="88" spans="2:7" ht="15.75" x14ac:dyDescent="0.2">
      <c r="B88" s="20" t="s">
        <v>94</v>
      </c>
      <c r="C88" s="18">
        <v>415</v>
      </c>
      <c r="D88" s="21"/>
      <c r="E88" s="21"/>
      <c r="G88" s="36"/>
    </row>
    <row r="89" spans="2:7" ht="31.5" x14ac:dyDescent="0.2">
      <c r="B89" s="20" t="s">
        <v>95</v>
      </c>
      <c r="C89" s="18">
        <v>420</v>
      </c>
      <c r="D89" s="42"/>
      <c r="E89" s="42"/>
      <c r="G89" s="36"/>
    </row>
    <row r="90" spans="2:7" ht="15.75" x14ac:dyDescent="0.2">
      <c r="B90" s="17" t="s">
        <v>96</v>
      </c>
      <c r="C90" s="18">
        <v>421</v>
      </c>
      <c r="D90" s="43"/>
      <c r="E90" s="43"/>
      <c r="G90" s="36"/>
    </row>
    <row r="91" spans="2:7" ht="15.75" x14ac:dyDescent="0.2">
      <c r="B91" s="17" t="s">
        <v>97</v>
      </c>
      <c r="C91" s="18">
        <v>500</v>
      </c>
      <c r="D91" s="23">
        <f>SUM(D83:D90)</f>
        <v>27641569.910700001</v>
      </c>
      <c r="E91" s="23">
        <f>SUM(E83:E90)</f>
        <v>27101560.200100001</v>
      </c>
      <c r="G91" s="36"/>
    </row>
    <row r="92" spans="2:7" ht="31.5" x14ac:dyDescent="0.2">
      <c r="B92" s="17" t="s">
        <v>98</v>
      </c>
      <c r="C92" s="24"/>
      <c r="D92" s="23">
        <f>D66+D81+D91</f>
        <v>56949336.231549993</v>
      </c>
      <c r="E92" s="23">
        <f>E66+E81+E91</f>
        <v>56670898.777630001</v>
      </c>
      <c r="G92" s="36"/>
    </row>
    <row r="93" spans="2:7" ht="15" x14ac:dyDescent="0.2">
      <c r="B93" s="7"/>
      <c r="C93" s="7"/>
      <c r="D93" s="36"/>
      <c r="E93" s="7"/>
    </row>
    <row r="94" spans="2:7" ht="15" x14ac:dyDescent="0.2">
      <c r="B94" s="7"/>
      <c r="C94" s="7"/>
      <c r="D94" s="22"/>
      <c r="E94" s="22"/>
    </row>
    <row r="95" spans="2:7" ht="15.75" x14ac:dyDescent="0.25">
      <c r="B95" s="44" t="s">
        <v>99</v>
      </c>
      <c r="C95" s="45"/>
      <c r="D95" s="44"/>
      <c r="E95" s="45"/>
    </row>
    <row r="96" spans="2:7" ht="15.75" x14ac:dyDescent="0.25">
      <c r="B96" s="44" t="s">
        <v>100</v>
      </c>
      <c r="C96" s="45"/>
      <c r="D96" s="44"/>
      <c r="E96" s="44" t="s">
        <v>101</v>
      </c>
    </row>
    <row r="97" spans="2:5" ht="15.75" x14ac:dyDescent="0.25">
      <c r="B97" s="44"/>
      <c r="C97" s="45"/>
      <c r="D97" s="44"/>
      <c r="E97" s="44"/>
    </row>
    <row r="98" spans="2:5" ht="15.75" x14ac:dyDescent="0.25">
      <c r="B98" s="44" t="s">
        <v>102</v>
      </c>
      <c r="C98" s="45"/>
      <c r="D98" s="44"/>
      <c r="E98" s="44" t="s">
        <v>103</v>
      </c>
    </row>
    <row r="99" spans="2:5" ht="20.25" x14ac:dyDescent="0.3">
      <c r="B99" s="46"/>
    </row>
  </sheetData>
  <mergeCells count="10">
    <mergeCell ref="D4:E4"/>
    <mergeCell ref="G7:H7"/>
    <mergeCell ref="G10:H10"/>
    <mergeCell ref="G11:H11"/>
    <mergeCell ref="D1:E1"/>
    <mergeCell ref="G1:H1"/>
    <mergeCell ref="D2:E2"/>
    <mergeCell ref="G2:H2"/>
    <mergeCell ref="D3:E3"/>
    <mergeCell ref="G3:H3"/>
  </mergeCells>
  <hyperlinks>
    <hyperlink ref="D2" r:id="rId1" display="jl:37386494.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69"/>
  <sheetViews>
    <sheetView topLeftCell="A10" zoomScale="70" zoomScaleNormal="70" workbookViewId="0">
      <selection activeCell="D26" sqref="D26"/>
    </sheetView>
  </sheetViews>
  <sheetFormatPr defaultRowHeight="12.75" x14ac:dyDescent="0.2"/>
  <cols>
    <col min="1" max="1" width="2.85546875" style="1" customWidth="1"/>
    <col min="2" max="2" width="67" style="1" customWidth="1"/>
    <col min="3" max="3" width="15" style="1" customWidth="1"/>
    <col min="4" max="5" width="24.140625" style="1" customWidth="1"/>
    <col min="6" max="6" width="19.28515625" style="1" customWidth="1"/>
    <col min="7" max="256" width="9.140625" style="1"/>
    <col min="257" max="257" width="2.85546875" style="1" customWidth="1"/>
    <col min="258" max="258" width="67" style="1" customWidth="1"/>
    <col min="259" max="259" width="15" style="1" customWidth="1"/>
    <col min="260" max="261" width="24.140625" style="1" customWidth="1"/>
    <col min="262" max="262" width="19.28515625" style="1" customWidth="1"/>
    <col min="263" max="512" width="9.140625" style="1"/>
    <col min="513" max="513" width="2.85546875" style="1" customWidth="1"/>
    <col min="514" max="514" width="67" style="1" customWidth="1"/>
    <col min="515" max="515" width="15" style="1" customWidth="1"/>
    <col min="516" max="517" width="24.140625" style="1" customWidth="1"/>
    <col min="518" max="518" width="19.28515625" style="1" customWidth="1"/>
    <col min="519" max="768" width="9.140625" style="1"/>
    <col min="769" max="769" width="2.85546875" style="1" customWidth="1"/>
    <col min="770" max="770" width="67" style="1" customWidth="1"/>
    <col min="771" max="771" width="15" style="1" customWidth="1"/>
    <col min="772" max="773" width="24.140625" style="1" customWidth="1"/>
    <col min="774" max="774" width="19.28515625" style="1" customWidth="1"/>
    <col min="775" max="1024" width="9.140625" style="1"/>
    <col min="1025" max="1025" width="2.85546875" style="1" customWidth="1"/>
    <col min="1026" max="1026" width="67" style="1" customWidth="1"/>
    <col min="1027" max="1027" width="15" style="1" customWidth="1"/>
    <col min="1028" max="1029" width="24.140625" style="1" customWidth="1"/>
    <col min="1030" max="1030" width="19.28515625" style="1" customWidth="1"/>
    <col min="1031" max="1280" width="9.140625" style="1"/>
    <col min="1281" max="1281" width="2.85546875" style="1" customWidth="1"/>
    <col min="1282" max="1282" width="67" style="1" customWidth="1"/>
    <col min="1283" max="1283" width="15" style="1" customWidth="1"/>
    <col min="1284" max="1285" width="24.140625" style="1" customWidth="1"/>
    <col min="1286" max="1286" width="19.28515625" style="1" customWidth="1"/>
    <col min="1287" max="1536" width="9.140625" style="1"/>
    <col min="1537" max="1537" width="2.85546875" style="1" customWidth="1"/>
    <col min="1538" max="1538" width="67" style="1" customWidth="1"/>
    <col min="1539" max="1539" width="15" style="1" customWidth="1"/>
    <col min="1540" max="1541" width="24.140625" style="1" customWidth="1"/>
    <col min="1542" max="1542" width="19.28515625" style="1" customWidth="1"/>
    <col min="1543" max="1792" width="9.140625" style="1"/>
    <col min="1793" max="1793" width="2.85546875" style="1" customWidth="1"/>
    <col min="1794" max="1794" width="67" style="1" customWidth="1"/>
    <col min="1795" max="1795" width="15" style="1" customWidth="1"/>
    <col min="1796" max="1797" width="24.140625" style="1" customWidth="1"/>
    <col min="1798" max="1798" width="19.28515625" style="1" customWidth="1"/>
    <col min="1799" max="2048" width="9.140625" style="1"/>
    <col min="2049" max="2049" width="2.85546875" style="1" customWidth="1"/>
    <col min="2050" max="2050" width="67" style="1" customWidth="1"/>
    <col min="2051" max="2051" width="15" style="1" customWidth="1"/>
    <col min="2052" max="2053" width="24.140625" style="1" customWidth="1"/>
    <col min="2054" max="2054" width="19.28515625" style="1" customWidth="1"/>
    <col min="2055" max="2304" width="9.140625" style="1"/>
    <col min="2305" max="2305" width="2.85546875" style="1" customWidth="1"/>
    <col min="2306" max="2306" width="67" style="1" customWidth="1"/>
    <col min="2307" max="2307" width="15" style="1" customWidth="1"/>
    <col min="2308" max="2309" width="24.140625" style="1" customWidth="1"/>
    <col min="2310" max="2310" width="19.28515625" style="1" customWidth="1"/>
    <col min="2311" max="2560" width="9.140625" style="1"/>
    <col min="2561" max="2561" width="2.85546875" style="1" customWidth="1"/>
    <col min="2562" max="2562" width="67" style="1" customWidth="1"/>
    <col min="2563" max="2563" width="15" style="1" customWidth="1"/>
    <col min="2564" max="2565" width="24.140625" style="1" customWidth="1"/>
    <col min="2566" max="2566" width="19.28515625" style="1" customWidth="1"/>
    <col min="2567" max="2816" width="9.140625" style="1"/>
    <col min="2817" max="2817" width="2.85546875" style="1" customWidth="1"/>
    <col min="2818" max="2818" width="67" style="1" customWidth="1"/>
    <col min="2819" max="2819" width="15" style="1" customWidth="1"/>
    <col min="2820" max="2821" width="24.140625" style="1" customWidth="1"/>
    <col min="2822" max="2822" width="19.28515625" style="1" customWidth="1"/>
    <col min="2823" max="3072" width="9.140625" style="1"/>
    <col min="3073" max="3073" width="2.85546875" style="1" customWidth="1"/>
    <col min="3074" max="3074" width="67" style="1" customWidth="1"/>
    <col min="3075" max="3075" width="15" style="1" customWidth="1"/>
    <col min="3076" max="3077" width="24.140625" style="1" customWidth="1"/>
    <col min="3078" max="3078" width="19.28515625" style="1" customWidth="1"/>
    <col min="3079" max="3328" width="9.140625" style="1"/>
    <col min="3329" max="3329" width="2.85546875" style="1" customWidth="1"/>
    <col min="3330" max="3330" width="67" style="1" customWidth="1"/>
    <col min="3331" max="3331" width="15" style="1" customWidth="1"/>
    <col min="3332" max="3333" width="24.140625" style="1" customWidth="1"/>
    <col min="3334" max="3334" width="19.28515625" style="1" customWidth="1"/>
    <col min="3335" max="3584" width="9.140625" style="1"/>
    <col min="3585" max="3585" width="2.85546875" style="1" customWidth="1"/>
    <col min="3586" max="3586" width="67" style="1" customWidth="1"/>
    <col min="3587" max="3587" width="15" style="1" customWidth="1"/>
    <col min="3588" max="3589" width="24.140625" style="1" customWidth="1"/>
    <col min="3590" max="3590" width="19.28515625" style="1" customWidth="1"/>
    <col min="3591" max="3840" width="9.140625" style="1"/>
    <col min="3841" max="3841" width="2.85546875" style="1" customWidth="1"/>
    <col min="3842" max="3842" width="67" style="1" customWidth="1"/>
    <col min="3843" max="3843" width="15" style="1" customWidth="1"/>
    <col min="3844" max="3845" width="24.140625" style="1" customWidth="1"/>
    <col min="3846" max="3846" width="19.28515625" style="1" customWidth="1"/>
    <col min="3847" max="4096" width="9.140625" style="1"/>
    <col min="4097" max="4097" width="2.85546875" style="1" customWidth="1"/>
    <col min="4098" max="4098" width="67" style="1" customWidth="1"/>
    <col min="4099" max="4099" width="15" style="1" customWidth="1"/>
    <col min="4100" max="4101" width="24.140625" style="1" customWidth="1"/>
    <col min="4102" max="4102" width="19.28515625" style="1" customWidth="1"/>
    <col min="4103" max="4352" width="9.140625" style="1"/>
    <col min="4353" max="4353" width="2.85546875" style="1" customWidth="1"/>
    <col min="4354" max="4354" width="67" style="1" customWidth="1"/>
    <col min="4355" max="4355" width="15" style="1" customWidth="1"/>
    <col min="4356" max="4357" width="24.140625" style="1" customWidth="1"/>
    <col min="4358" max="4358" width="19.28515625" style="1" customWidth="1"/>
    <col min="4359" max="4608" width="9.140625" style="1"/>
    <col min="4609" max="4609" width="2.85546875" style="1" customWidth="1"/>
    <col min="4610" max="4610" width="67" style="1" customWidth="1"/>
    <col min="4611" max="4611" width="15" style="1" customWidth="1"/>
    <col min="4612" max="4613" width="24.140625" style="1" customWidth="1"/>
    <col min="4614" max="4614" width="19.28515625" style="1" customWidth="1"/>
    <col min="4615" max="4864" width="9.140625" style="1"/>
    <col min="4865" max="4865" width="2.85546875" style="1" customWidth="1"/>
    <col min="4866" max="4866" width="67" style="1" customWidth="1"/>
    <col min="4867" max="4867" width="15" style="1" customWidth="1"/>
    <col min="4868" max="4869" width="24.140625" style="1" customWidth="1"/>
    <col min="4870" max="4870" width="19.28515625" style="1" customWidth="1"/>
    <col min="4871" max="5120" width="9.140625" style="1"/>
    <col min="5121" max="5121" width="2.85546875" style="1" customWidth="1"/>
    <col min="5122" max="5122" width="67" style="1" customWidth="1"/>
    <col min="5123" max="5123" width="15" style="1" customWidth="1"/>
    <col min="5124" max="5125" width="24.140625" style="1" customWidth="1"/>
    <col min="5126" max="5126" width="19.28515625" style="1" customWidth="1"/>
    <col min="5127" max="5376" width="9.140625" style="1"/>
    <col min="5377" max="5377" width="2.85546875" style="1" customWidth="1"/>
    <col min="5378" max="5378" width="67" style="1" customWidth="1"/>
    <col min="5379" max="5379" width="15" style="1" customWidth="1"/>
    <col min="5380" max="5381" width="24.140625" style="1" customWidth="1"/>
    <col min="5382" max="5382" width="19.28515625" style="1" customWidth="1"/>
    <col min="5383" max="5632" width="9.140625" style="1"/>
    <col min="5633" max="5633" width="2.85546875" style="1" customWidth="1"/>
    <col min="5634" max="5634" width="67" style="1" customWidth="1"/>
    <col min="5635" max="5635" width="15" style="1" customWidth="1"/>
    <col min="5636" max="5637" width="24.140625" style="1" customWidth="1"/>
    <col min="5638" max="5638" width="19.28515625" style="1" customWidth="1"/>
    <col min="5639" max="5888" width="9.140625" style="1"/>
    <col min="5889" max="5889" width="2.85546875" style="1" customWidth="1"/>
    <col min="5890" max="5890" width="67" style="1" customWidth="1"/>
    <col min="5891" max="5891" width="15" style="1" customWidth="1"/>
    <col min="5892" max="5893" width="24.140625" style="1" customWidth="1"/>
    <col min="5894" max="5894" width="19.28515625" style="1" customWidth="1"/>
    <col min="5895" max="6144" width="9.140625" style="1"/>
    <col min="6145" max="6145" width="2.85546875" style="1" customWidth="1"/>
    <col min="6146" max="6146" width="67" style="1" customWidth="1"/>
    <col min="6147" max="6147" width="15" style="1" customWidth="1"/>
    <col min="6148" max="6149" width="24.140625" style="1" customWidth="1"/>
    <col min="6150" max="6150" width="19.28515625" style="1" customWidth="1"/>
    <col min="6151" max="6400" width="9.140625" style="1"/>
    <col min="6401" max="6401" width="2.85546875" style="1" customWidth="1"/>
    <col min="6402" max="6402" width="67" style="1" customWidth="1"/>
    <col min="6403" max="6403" width="15" style="1" customWidth="1"/>
    <col min="6404" max="6405" width="24.140625" style="1" customWidth="1"/>
    <col min="6406" max="6406" width="19.28515625" style="1" customWidth="1"/>
    <col min="6407" max="6656" width="9.140625" style="1"/>
    <col min="6657" max="6657" width="2.85546875" style="1" customWidth="1"/>
    <col min="6658" max="6658" width="67" style="1" customWidth="1"/>
    <col min="6659" max="6659" width="15" style="1" customWidth="1"/>
    <col min="6660" max="6661" width="24.140625" style="1" customWidth="1"/>
    <col min="6662" max="6662" width="19.28515625" style="1" customWidth="1"/>
    <col min="6663" max="6912" width="9.140625" style="1"/>
    <col min="6913" max="6913" width="2.85546875" style="1" customWidth="1"/>
    <col min="6914" max="6914" width="67" style="1" customWidth="1"/>
    <col min="6915" max="6915" width="15" style="1" customWidth="1"/>
    <col min="6916" max="6917" width="24.140625" style="1" customWidth="1"/>
    <col min="6918" max="6918" width="19.28515625" style="1" customWidth="1"/>
    <col min="6919" max="7168" width="9.140625" style="1"/>
    <col min="7169" max="7169" width="2.85546875" style="1" customWidth="1"/>
    <col min="7170" max="7170" width="67" style="1" customWidth="1"/>
    <col min="7171" max="7171" width="15" style="1" customWidth="1"/>
    <col min="7172" max="7173" width="24.140625" style="1" customWidth="1"/>
    <col min="7174" max="7174" width="19.28515625" style="1" customWidth="1"/>
    <col min="7175" max="7424" width="9.140625" style="1"/>
    <col min="7425" max="7425" width="2.85546875" style="1" customWidth="1"/>
    <col min="7426" max="7426" width="67" style="1" customWidth="1"/>
    <col min="7427" max="7427" width="15" style="1" customWidth="1"/>
    <col min="7428" max="7429" width="24.140625" style="1" customWidth="1"/>
    <col min="7430" max="7430" width="19.28515625" style="1" customWidth="1"/>
    <col min="7431" max="7680" width="9.140625" style="1"/>
    <col min="7681" max="7681" width="2.85546875" style="1" customWidth="1"/>
    <col min="7682" max="7682" width="67" style="1" customWidth="1"/>
    <col min="7683" max="7683" width="15" style="1" customWidth="1"/>
    <col min="7684" max="7685" width="24.140625" style="1" customWidth="1"/>
    <col min="7686" max="7686" width="19.28515625" style="1" customWidth="1"/>
    <col min="7687" max="7936" width="9.140625" style="1"/>
    <col min="7937" max="7937" width="2.85546875" style="1" customWidth="1"/>
    <col min="7938" max="7938" width="67" style="1" customWidth="1"/>
    <col min="7939" max="7939" width="15" style="1" customWidth="1"/>
    <col min="7940" max="7941" width="24.140625" style="1" customWidth="1"/>
    <col min="7942" max="7942" width="19.28515625" style="1" customWidth="1"/>
    <col min="7943" max="8192" width="9.140625" style="1"/>
    <col min="8193" max="8193" width="2.85546875" style="1" customWidth="1"/>
    <col min="8194" max="8194" width="67" style="1" customWidth="1"/>
    <col min="8195" max="8195" width="15" style="1" customWidth="1"/>
    <col min="8196" max="8197" width="24.140625" style="1" customWidth="1"/>
    <col min="8198" max="8198" width="19.28515625" style="1" customWidth="1"/>
    <col min="8199" max="8448" width="9.140625" style="1"/>
    <col min="8449" max="8449" width="2.85546875" style="1" customWidth="1"/>
    <col min="8450" max="8450" width="67" style="1" customWidth="1"/>
    <col min="8451" max="8451" width="15" style="1" customWidth="1"/>
    <col min="8452" max="8453" width="24.140625" style="1" customWidth="1"/>
    <col min="8454" max="8454" width="19.28515625" style="1" customWidth="1"/>
    <col min="8455" max="8704" width="9.140625" style="1"/>
    <col min="8705" max="8705" width="2.85546875" style="1" customWidth="1"/>
    <col min="8706" max="8706" width="67" style="1" customWidth="1"/>
    <col min="8707" max="8707" width="15" style="1" customWidth="1"/>
    <col min="8708" max="8709" width="24.140625" style="1" customWidth="1"/>
    <col min="8710" max="8710" width="19.28515625" style="1" customWidth="1"/>
    <col min="8711" max="8960" width="9.140625" style="1"/>
    <col min="8961" max="8961" width="2.85546875" style="1" customWidth="1"/>
    <col min="8962" max="8962" width="67" style="1" customWidth="1"/>
    <col min="8963" max="8963" width="15" style="1" customWidth="1"/>
    <col min="8964" max="8965" width="24.140625" style="1" customWidth="1"/>
    <col min="8966" max="8966" width="19.28515625" style="1" customWidth="1"/>
    <col min="8967" max="9216" width="9.140625" style="1"/>
    <col min="9217" max="9217" width="2.85546875" style="1" customWidth="1"/>
    <col min="9218" max="9218" width="67" style="1" customWidth="1"/>
    <col min="9219" max="9219" width="15" style="1" customWidth="1"/>
    <col min="9220" max="9221" width="24.140625" style="1" customWidth="1"/>
    <col min="9222" max="9222" width="19.28515625" style="1" customWidth="1"/>
    <col min="9223" max="9472" width="9.140625" style="1"/>
    <col min="9473" max="9473" width="2.85546875" style="1" customWidth="1"/>
    <col min="9474" max="9474" width="67" style="1" customWidth="1"/>
    <col min="9475" max="9475" width="15" style="1" customWidth="1"/>
    <col min="9476" max="9477" width="24.140625" style="1" customWidth="1"/>
    <col min="9478" max="9478" width="19.28515625" style="1" customWidth="1"/>
    <col min="9479" max="9728" width="9.140625" style="1"/>
    <col min="9729" max="9729" width="2.85546875" style="1" customWidth="1"/>
    <col min="9730" max="9730" width="67" style="1" customWidth="1"/>
    <col min="9731" max="9731" width="15" style="1" customWidth="1"/>
    <col min="9732" max="9733" width="24.140625" style="1" customWidth="1"/>
    <col min="9734" max="9734" width="19.28515625" style="1" customWidth="1"/>
    <col min="9735" max="9984" width="9.140625" style="1"/>
    <col min="9985" max="9985" width="2.85546875" style="1" customWidth="1"/>
    <col min="9986" max="9986" width="67" style="1" customWidth="1"/>
    <col min="9987" max="9987" width="15" style="1" customWidth="1"/>
    <col min="9988" max="9989" width="24.140625" style="1" customWidth="1"/>
    <col min="9990" max="9990" width="19.28515625" style="1" customWidth="1"/>
    <col min="9991" max="10240" width="9.140625" style="1"/>
    <col min="10241" max="10241" width="2.85546875" style="1" customWidth="1"/>
    <col min="10242" max="10242" width="67" style="1" customWidth="1"/>
    <col min="10243" max="10243" width="15" style="1" customWidth="1"/>
    <col min="10244" max="10245" width="24.140625" style="1" customWidth="1"/>
    <col min="10246" max="10246" width="19.28515625" style="1" customWidth="1"/>
    <col min="10247" max="10496" width="9.140625" style="1"/>
    <col min="10497" max="10497" width="2.85546875" style="1" customWidth="1"/>
    <col min="10498" max="10498" width="67" style="1" customWidth="1"/>
    <col min="10499" max="10499" width="15" style="1" customWidth="1"/>
    <col min="10500" max="10501" width="24.140625" style="1" customWidth="1"/>
    <col min="10502" max="10502" width="19.28515625" style="1" customWidth="1"/>
    <col min="10503" max="10752" width="9.140625" style="1"/>
    <col min="10753" max="10753" width="2.85546875" style="1" customWidth="1"/>
    <col min="10754" max="10754" width="67" style="1" customWidth="1"/>
    <col min="10755" max="10755" width="15" style="1" customWidth="1"/>
    <col min="10756" max="10757" width="24.140625" style="1" customWidth="1"/>
    <col min="10758" max="10758" width="19.28515625" style="1" customWidth="1"/>
    <col min="10759" max="11008" width="9.140625" style="1"/>
    <col min="11009" max="11009" width="2.85546875" style="1" customWidth="1"/>
    <col min="11010" max="11010" width="67" style="1" customWidth="1"/>
    <col min="11011" max="11011" width="15" style="1" customWidth="1"/>
    <col min="11012" max="11013" width="24.140625" style="1" customWidth="1"/>
    <col min="11014" max="11014" width="19.28515625" style="1" customWidth="1"/>
    <col min="11015" max="11264" width="9.140625" style="1"/>
    <col min="11265" max="11265" width="2.85546875" style="1" customWidth="1"/>
    <col min="11266" max="11266" width="67" style="1" customWidth="1"/>
    <col min="11267" max="11267" width="15" style="1" customWidth="1"/>
    <col min="11268" max="11269" width="24.140625" style="1" customWidth="1"/>
    <col min="11270" max="11270" width="19.28515625" style="1" customWidth="1"/>
    <col min="11271" max="11520" width="9.140625" style="1"/>
    <col min="11521" max="11521" width="2.85546875" style="1" customWidth="1"/>
    <col min="11522" max="11522" width="67" style="1" customWidth="1"/>
    <col min="11523" max="11523" width="15" style="1" customWidth="1"/>
    <col min="11524" max="11525" width="24.140625" style="1" customWidth="1"/>
    <col min="11526" max="11526" width="19.28515625" style="1" customWidth="1"/>
    <col min="11527" max="11776" width="9.140625" style="1"/>
    <col min="11777" max="11777" width="2.85546875" style="1" customWidth="1"/>
    <col min="11778" max="11778" width="67" style="1" customWidth="1"/>
    <col min="11779" max="11779" width="15" style="1" customWidth="1"/>
    <col min="11780" max="11781" width="24.140625" style="1" customWidth="1"/>
    <col min="11782" max="11782" width="19.28515625" style="1" customWidth="1"/>
    <col min="11783" max="12032" width="9.140625" style="1"/>
    <col min="12033" max="12033" width="2.85546875" style="1" customWidth="1"/>
    <col min="12034" max="12034" width="67" style="1" customWidth="1"/>
    <col min="12035" max="12035" width="15" style="1" customWidth="1"/>
    <col min="12036" max="12037" width="24.140625" style="1" customWidth="1"/>
    <col min="12038" max="12038" width="19.28515625" style="1" customWidth="1"/>
    <col min="12039" max="12288" width="9.140625" style="1"/>
    <col min="12289" max="12289" width="2.85546875" style="1" customWidth="1"/>
    <col min="12290" max="12290" width="67" style="1" customWidth="1"/>
    <col min="12291" max="12291" width="15" style="1" customWidth="1"/>
    <col min="12292" max="12293" width="24.140625" style="1" customWidth="1"/>
    <col min="12294" max="12294" width="19.28515625" style="1" customWidth="1"/>
    <col min="12295" max="12544" width="9.140625" style="1"/>
    <col min="12545" max="12545" width="2.85546875" style="1" customWidth="1"/>
    <col min="12546" max="12546" width="67" style="1" customWidth="1"/>
    <col min="12547" max="12547" width="15" style="1" customWidth="1"/>
    <col min="12548" max="12549" width="24.140625" style="1" customWidth="1"/>
    <col min="12550" max="12550" width="19.28515625" style="1" customWidth="1"/>
    <col min="12551" max="12800" width="9.140625" style="1"/>
    <col min="12801" max="12801" width="2.85546875" style="1" customWidth="1"/>
    <col min="12802" max="12802" width="67" style="1" customWidth="1"/>
    <col min="12803" max="12803" width="15" style="1" customWidth="1"/>
    <col min="12804" max="12805" width="24.140625" style="1" customWidth="1"/>
    <col min="12806" max="12806" width="19.28515625" style="1" customWidth="1"/>
    <col min="12807" max="13056" width="9.140625" style="1"/>
    <col min="13057" max="13057" width="2.85546875" style="1" customWidth="1"/>
    <col min="13058" max="13058" width="67" style="1" customWidth="1"/>
    <col min="13059" max="13059" width="15" style="1" customWidth="1"/>
    <col min="13060" max="13061" width="24.140625" style="1" customWidth="1"/>
    <col min="13062" max="13062" width="19.28515625" style="1" customWidth="1"/>
    <col min="13063" max="13312" width="9.140625" style="1"/>
    <col min="13313" max="13313" width="2.85546875" style="1" customWidth="1"/>
    <col min="13314" max="13314" width="67" style="1" customWidth="1"/>
    <col min="13315" max="13315" width="15" style="1" customWidth="1"/>
    <col min="13316" max="13317" width="24.140625" style="1" customWidth="1"/>
    <col min="13318" max="13318" width="19.28515625" style="1" customWidth="1"/>
    <col min="13319" max="13568" width="9.140625" style="1"/>
    <col min="13569" max="13569" width="2.85546875" style="1" customWidth="1"/>
    <col min="13570" max="13570" width="67" style="1" customWidth="1"/>
    <col min="13571" max="13571" width="15" style="1" customWidth="1"/>
    <col min="13572" max="13573" width="24.140625" style="1" customWidth="1"/>
    <col min="13574" max="13574" width="19.28515625" style="1" customWidth="1"/>
    <col min="13575" max="13824" width="9.140625" style="1"/>
    <col min="13825" max="13825" width="2.85546875" style="1" customWidth="1"/>
    <col min="13826" max="13826" width="67" style="1" customWidth="1"/>
    <col min="13827" max="13827" width="15" style="1" customWidth="1"/>
    <col min="13828" max="13829" width="24.140625" style="1" customWidth="1"/>
    <col min="13830" max="13830" width="19.28515625" style="1" customWidth="1"/>
    <col min="13831" max="14080" width="9.140625" style="1"/>
    <col min="14081" max="14081" width="2.85546875" style="1" customWidth="1"/>
    <col min="14082" max="14082" width="67" style="1" customWidth="1"/>
    <col min="14083" max="14083" width="15" style="1" customWidth="1"/>
    <col min="14084" max="14085" width="24.140625" style="1" customWidth="1"/>
    <col min="14086" max="14086" width="19.28515625" style="1" customWidth="1"/>
    <col min="14087" max="14336" width="9.140625" style="1"/>
    <col min="14337" max="14337" width="2.85546875" style="1" customWidth="1"/>
    <col min="14338" max="14338" width="67" style="1" customWidth="1"/>
    <col min="14339" max="14339" width="15" style="1" customWidth="1"/>
    <col min="14340" max="14341" width="24.140625" style="1" customWidth="1"/>
    <col min="14342" max="14342" width="19.28515625" style="1" customWidth="1"/>
    <col min="14343" max="14592" width="9.140625" style="1"/>
    <col min="14593" max="14593" width="2.85546875" style="1" customWidth="1"/>
    <col min="14594" max="14594" width="67" style="1" customWidth="1"/>
    <col min="14595" max="14595" width="15" style="1" customWidth="1"/>
    <col min="14596" max="14597" width="24.140625" style="1" customWidth="1"/>
    <col min="14598" max="14598" width="19.28515625" style="1" customWidth="1"/>
    <col min="14599" max="14848" width="9.140625" style="1"/>
    <col min="14849" max="14849" width="2.85546875" style="1" customWidth="1"/>
    <col min="14850" max="14850" width="67" style="1" customWidth="1"/>
    <col min="14851" max="14851" width="15" style="1" customWidth="1"/>
    <col min="14852" max="14853" width="24.140625" style="1" customWidth="1"/>
    <col min="14854" max="14854" width="19.28515625" style="1" customWidth="1"/>
    <col min="14855" max="15104" width="9.140625" style="1"/>
    <col min="15105" max="15105" width="2.85546875" style="1" customWidth="1"/>
    <col min="15106" max="15106" width="67" style="1" customWidth="1"/>
    <col min="15107" max="15107" width="15" style="1" customWidth="1"/>
    <col min="15108" max="15109" width="24.140625" style="1" customWidth="1"/>
    <col min="15110" max="15110" width="19.28515625" style="1" customWidth="1"/>
    <col min="15111" max="15360" width="9.140625" style="1"/>
    <col min="15361" max="15361" width="2.85546875" style="1" customWidth="1"/>
    <col min="15362" max="15362" width="67" style="1" customWidth="1"/>
    <col min="15363" max="15363" width="15" style="1" customWidth="1"/>
    <col min="15364" max="15365" width="24.140625" style="1" customWidth="1"/>
    <col min="15366" max="15366" width="19.28515625" style="1" customWidth="1"/>
    <col min="15367" max="15616" width="9.140625" style="1"/>
    <col min="15617" max="15617" width="2.85546875" style="1" customWidth="1"/>
    <col min="15618" max="15618" width="67" style="1" customWidth="1"/>
    <col min="15619" max="15619" width="15" style="1" customWidth="1"/>
    <col min="15620" max="15621" width="24.140625" style="1" customWidth="1"/>
    <col min="15622" max="15622" width="19.28515625" style="1" customWidth="1"/>
    <col min="15623" max="15872" width="9.140625" style="1"/>
    <col min="15873" max="15873" width="2.85546875" style="1" customWidth="1"/>
    <col min="15874" max="15874" width="67" style="1" customWidth="1"/>
    <col min="15875" max="15875" width="15" style="1" customWidth="1"/>
    <col min="15876" max="15877" width="24.140625" style="1" customWidth="1"/>
    <col min="15878" max="15878" width="19.28515625" style="1" customWidth="1"/>
    <col min="15879" max="16128" width="9.140625" style="1"/>
    <col min="16129" max="16129" width="2.85546875" style="1" customWidth="1"/>
    <col min="16130" max="16130" width="67" style="1" customWidth="1"/>
    <col min="16131" max="16131" width="15" style="1" customWidth="1"/>
    <col min="16132" max="16133" width="24.140625" style="1" customWidth="1"/>
    <col min="16134" max="16134" width="19.28515625" style="1" customWidth="1"/>
    <col min="16135" max="16384" width="9.140625" style="1"/>
  </cols>
  <sheetData>
    <row r="1" spans="2:7" ht="15.75" x14ac:dyDescent="0.25">
      <c r="B1" s="7"/>
      <c r="C1" s="45"/>
      <c r="D1" s="159" t="s">
        <v>104</v>
      </c>
      <c r="E1" s="159"/>
    </row>
    <row r="2" spans="2:7" ht="15.75" x14ac:dyDescent="0.25">
      <c r="B2" s="7"/>
      <c r="C2" s="45"/>
      <c r="D2" s="161" t="s">
        <v>1</v>
      </c>
      <c r="E2" s="161"/>
    </row>
    <row r="3" spans="2:7" ht="15.75" x14ac:dyDescent="0.25">
      <c r="B3" s="7"/>
      <c r="C3" s="45"/>
      <c r="D3" s="159" t="s">
        <v>2</v>
      </c>
      <c r="E3" s="159"/>
    </row>
    <row r="4" spans="2:7" ht="15" x14ac:dyDescent="0.2">
      <c r="B4" s="7"/>
      <c r="C4" s="7"/>
      <c r="D4" s="159" t="s">
        <v>3</v>
      </c>
      <c r="E4" s="159"/>
    </row>
    <row r="5" spans="2:7" ht="15" x14ac:dyDescent="0.2">
      <c r="B5" s="7"/>
      <c r="C5" s="7"/>
      <c r="D5" s="47"/>
      <c r="E5" s="47"/>
    </row>
    <row r="6" spans="2:7" ht="15" x14ac:dyDescent="0.2">
      <c r="B6" s="4" t="s">
        <v>4</v>
      </c>
      <c r="C6" s="7"/>
      <c r="D6" s="47"/>
      <c r="E6" s="47" t="s">
        <v>5</v>
      </c>
    </row>
    <row r="7" spans="2:7" ht="15" x14ac:dyDescent="0.2">
      <c r="B7" s="4"/>
      <c r="C7" s="7"/>
      <c r="D7" s="47"/>
      <c r="E7" s="47"/>
    </row>
    <row r="8" spans="2:7" ht="15.75" x14ac:dyDescent="0.25">
      <c r="B8" s="6" t="s">
        <v>105</v>
      </c>
      <c r="C8" s="7"/>
      <c r="D8" s="7"/>
      <c r="E8" s="7"/>
    </row>
    <row r="9" spans="2:7" ht="15" x14ac:dyDescent="0.2">
      <c r="B9" s="8" t="s">
        <v>106</v>
      </c>
      <c r="C9" s="7"/>
      <c r="D9" s="7"/>
      <c r="E9" s="7"/>
    </row>
    <row r="10" spans="2:7" ht="12.75" customHeight="1" x14ac:dyDescent="0.25">
      <c r="B10" s="7"/>
      <c r="C10" s="7"/>
      <c r="D10" s="7"/>
      <c r="E10" s="10" t="s">
        <v>7</v>
      </c>
    </row>
    <row r="11" spans="2:7" ht="3" hidden="1" customHeight="1" x14ac:dyDescent="0.2">
      <c r="B11" s="7"/>
      <c r="C11" s="7"/>
      <c r="D11" s="7"/>
      <c r="E11" s="7"/>
    </row>
    <row r="12" spans="2:7" ht="15" x14ac:dyDescent="0.2">
      <c r="B12" s="7"/>
      <c r="C12" s="7"/>
      <c r="D12" s="7"/>
      <c r="E12" s="7"/>
    </row>
    <row r="13" spans="2:7" ht="31.5" x14ac:dyDescent="0.2">
      <c r="B13" s="24" t="s">
        <v>107</v>
      </c>
      <c r="C13" s="24" t="s">
        <v>9</v>
      </c>
      <c r="D13" s="24" t="s">
        <v>108</v>
      </c>
      <c r="E13" s="24" t="s">
        <v>109</v>
      </c>
    </row>
    <row r="14" spans="2:7" ht="15.75" x14ac:dyDescent="0.2">
      <c r="B14" s="48" t="s">
        <v>110</v>
      </c>
      <c r="C14" s="18" t="s">
        <v>14</v>
      </c>
      <c r="D14" s="49">
        <v>10422580.570660001</v>
      </c>
      <c r="E14" s="49">
        <v>9146958.2354800012</v>
      </c>
      <c r="G14" s="36"/>
    </row>
    <row r="15" spans="2:7" ht="15.75" x14ac:dyDescent="0.2">
      <c r="B15" s="48" t="s">
        <v>111</v>
      </c>
      <c r="C15" s="18" t="s">
        <v>16</v>
      </c>
      <c r="D15" s="50">
        <v>5767074.9820799995</v>
      </c>
      <c r="E15" s="50">
        <v>4827590.5042299991</v>
      </c>
      <c r="G15" s="36"/>
    </row>
    <row r="16" spans="2:7" ht="15.75" x14ac:dyDescent="0.2">
      <c r="B16" s="51" t="s">
        <v>112</v>
      </c>
      <c r="C16" s="18" t="s">
        <v>18</v>
      </c>
      <c r="D16" s="52">
        <f>D14-D15</f>
        <v>4655505.5885800011</v>
      </c>
      <c r="E16" s="52">
        <f>E14-E15</f>
        <v>4319367.731250002</v>
      </c>
      <c r="G16" s="36"/>
    </row>
    <row r="17" spans="2:7" ht="15.75" x14ac:dyDescent="0.2">
      <c r="B17" s="48" t="s">
        <v>113</v>
      </c>
      <c r="C17" s="18" t="s">
        <v>20</v>
      </c>
      <c r="D17" s="53">
        <v>182836.97714999999</v>
      </c>
      <c r="E17" s="53">
        <v>126053.27767</v>
      </c>
      <c r="G17" s="36"/>
    </row>
    <row r="18" spans="2:7" ht="15.75" x14ac:dyDescent="0.2">
      <c r="B18" s="48" t="s">
        <v>114</v>
      </c>
      <c r="C18" s="18" t="s">
        <v>22</v>
      </c>
      <c r="D18" s="53">
        <v>866428.07065999997</v>
      </c>
      <c r="E18" s="53">
        <v>1030434.2644399998</v>
      </c>
      <c r="G18" s="36"/>
    </row>
    <row r="19" spans="2:7" ht="31.5" x14ac:dyDescent="0.2">
      <c r="B19" s="54" t="s">
        <v>115</v>
      </c>
      <c r="C19" s="18" t="s">
        <v>34</v>
      </c>
      <c r="D19" s="52">
        <f>D16-D17-D18</f>
        <v>3606240.5407700017</v>
      </c>
      <c r="E19" s="52">
        <f>E16-E17-E18</f>
        <v>3162880.1891400022</v>
      </c>
      <c r="G19" s="36"/>
    </row>
    <row r="20" spans="2:7" ht="15.75" x14ac:dyDescent="0.2">
      <c r="B20" s="20" t="s">
        <v>116</v>
      </c>
      <c r="C20" s="18" t="s">
        <v>36</v>
      </c>
      <c r="D20" s="131">
        <v>131417.62165000002</v>
      </c>
      <c r="E20" s="53">
        <v>232998.04610000001</v>
      </c>
      <c r="G20" s="36"/>
    </row>
    <row r="21" spans="2:7" ht="15.75" x14ac:dyDescent="0.2">
      <c r="B21" s="20" t="s">
        <v>117</v>
      </c>
      <c r="C21" s="18" t="s">
        <v>38</v>
      </c>
      <c r="D21" s="131">
        <v>1850451.9598700001</v>
      </c>
      <c r="E21" s="53">
        <v>280764.98292000004</v>
      </c>
      <c r="G21" s="36"/>
    </row>
    <row r="22" spans="2:7" ht="47.25" x14ac:dyDescent="0.2">
      <c r="B22" s="48" t="s">
        <v>118</v>
      </c>
      <c r="C22" s="18" t="s">
        <v>119</v>
      </c>
      <c r="D22" s="132"/>
      <c r="E22" s="49"/>
      <c r="G22" s="36"/>
    </row>
    <row r="23" spans="2:7" ht="15.75" x14ac:dyDescent="0.2">
      <c r="B23" s="20" t="s">
        <v>120</v>
      </c>
      <c r="C23" s="18" t="s">
        <v>121</v>
      </c>
      <c r="D23" s="132"/>
      <c r="E23" s="50">
        <v>65525.764000000017</v>
      </c>
      <c r="G23" s="36"/>
    </row>
    <row r="24" spans="2:7" ht="15.75" x14ac:dyDescent="0.2">
      <c r="B24" s="20" t="s">
        <v>122</v>
      </c>
      <c r="C24" s="18" t="s">
        <v>123</v>
      </c>
      <c r="D24" s="131">
        <v>725588.4744200001</v>
      </c>
      <c r="E24" s="55"/>
      <c r="G24" s="36"/>
    </row>
    <row r="25" spans="2:7" ht="31.5" x14ac:dyDescent="0.2">
      <c r="B25" s="51" t="s">
        <v>124</v>
      </c>
      <c r="C25" s="18">
        <v>100</v>
      </c>
      <c r="D25" s="52">
        <f>D19+D20-D21+D23-D24</f>
        <v>1161617.7281300016</v>
      </c>
      <c r="E25" s="52">
        <f>E19+E20-E21+E23-E24</f>
        <v>3180639.0163200023</v>
      </c>
      <c r="G25" s="36"/>
    </row>
    <row r="26" spans="2:7" ht="15.75" x14ac:dyDescent="0.2">
      <c r="B26" s="20" t="s">
        <v>125</v>
      </c>
      <c r="C26" s="18">
        <v>101</v>
      </c>
      <c r="D26" s="131">
        <v>621607.522</v>
      </c>
      <c r="E26" s="53">
        <v>584011.76</v>
      </c>
      <c r="G26" s="36"/>
    </row>
    <row r="27" spans="2:7" ht="31.5" x14ac:dyDescent="0.2">
      <c r="B27" s="20" t="s">
        <v>126</v>
      </c>
      <c r="C27" s="18">
        <v>200</v>
      </c>
      <c r="D27" s="55">
        <f>D25-D26</f>
        <v>540010.20613000158</v>
      </c>
      <c r="E27" s="49">
        <f>E25-E26</f>
        <v>2596627.2563200025</v>
      </c>
      <c r="G27" s="36"/>
    </row>
    <row r="28" spans="2:7" ht="31.5" x14ac:dyDescent="0.2">
      <c r="B28" s="48" t="s">
        <v>127</v>
      </c>
      <c r="C28" s="18">
        <v>201</v>
      </c>
      <c r="D28" s="55"/>
      <c r="E28" s="50"/>
      <c r="G28" s="36"/>
    </row>
    <row r="29" spans="2:7" ht="15.75" x14ac:dyDescent="0.2">
      <c r="B29" s="51" t="s">
        <v>128</v>
      </c>
      <c r="C29" s="18">
        <v>300</v>
      </c>
      <c r="D29" s="52">
        <f>D27+D28</f>
        <v>540010.20613000158</v>
      </c>
      <c r="E29" s="52">
        <f>E27</f>
        <v>2596627.2563200025</v>
      </c>
      <c r="G29" s="36"/>
    </row>
    <row r="30" spans="2:7" ht="15.75" x14ac:dyDescent="0.2">
      <c r="B30" s="48" t="s">
        <v>129</v>
      </c>
      <c r="C30" s="38"/>
      <c r="D30" s="56"/>
      <c r="E30" s="55"/>
    </row>
    <row r="31" spans="2:7" ht="15.75" x14ac:dyDescent="0.2">
      <c r="B31" s="48" t="s">
        <v>130</v>
      </c>
      <c r="C31" s="38"/>
      <c r="D31" s="56"/>
      <c r="E31" s="55"/>
    </row>
    <row r="32" spans="2:7" ht="15.75" x14ac:dyDescent="0.2">
      <c r="B32" s="54" t="s">
        <v>131</v>
      </c>
      <c r="C32" s="18">
        <v>400</v>
      </c>
      <c r="D32" s="57"/>
      <c r="E32" s="49"/>
    </row>
    <row r="33" spans="2:5" ht="15.75" x14ac:dyDescent="0.2">
      <c r="B33" s="17" t="s">
        <v>132</v>
      </c>
      <c r="C33" s="38"/>
      <c r="D33" s="57"/>
      <c r="E33" s="49"/>
    </row>
    <row r="34" spans="2:5" ht="31.5" x14ac:dyDescent="0.2">
      <c r="B34" s="20" t="s">
        <v>133</v>
      </c>
      <c r="C34" s="18">
        <v>410</v>
      </c>
      <c r="D34" s="57"/>
      <c r="E34" s="49"/>
    </row>
    <row r="35" spans="2:5" ht="47.25" x14ac:dyDescent="0.2">
      <c r="B35" s="20" t="s">
        <v>134</v>
      </c>
      <c r="C35" s="18">
        <v>411</v>
      </c>
      <c r="D35" s="57"/>
      <c r="E35" s="49"/>
    </row>
    <row r="36" spans="2:5" ht="31.5" x14ac:dyDescent="0.2">
      <c r="B36" s="20" t="s">
        <v>135</v>
      </c>
      <c r="C36" s="18">
        <v>412</v>
      </c>
      <c r="D36" s="57"/>
      <c r="E36" s="49"/>
    </row>
    <row r="37" spans="2:5" ht="15.75" x14ac:dyDescent="0.2">
      <c r="B37" s="20" t="s">
        <v>136</v>
      </c>
      <c r="C37" s="18">
        <v>413</v>
      </c>
      <c r="D37" s="57"/>
      <c r="E37" s="49"/>
    </row>
    <row r="38" spans="2:5" ht="15.75" x14ac:dyDescent="0.2">
      <c r="B38" s="20" t="s">
        <v>137</v>
      </c>
      <c r="C38" s="18">
        <v>414</v>
      </c>
      <c r="D38" s="57"/>
      <c r="E38" s="49"/>
    </row>
    <row r="39" spans="2:5" ht="15.75" x14ac:dyDescent="0.2">
      <c r="B39" s="20" t="s">
        <v>138</v>
      </c>
      <c r="C39" s="18">
        <v>415</v>
      </c>
      <c r="D39" s="57"/>
      <c r="E39" s="49"/>
    </row>
    <row r="40" spans="2:5" ht="15.75" x14ac:dyDescent="0.2">
      <c r="B40" s="20" t="s">
        <v>139</v>
      </c>
      <c r="C40" s="18">
        <v>416</v>
      </c>
      <c r="D40" s="57"/>
      <c r="E40" s="49"/>
    </row>
    <row r="41" spans="2:5" ht="15.75" x14ac:dyDescent="0.2">
      <c r="B41" s="20" t="s">
        <v>140</v>
      </c>
      <c r="C41" s="18">
        <v>417</v>
      </c>
      <c r="D41" s="57"/>
      <c r="E41" s="49"/>
    </row>
    <row r="42" spans="2:5" ht="15.75" x14ac:dyDescent="0.2">
      <c r="B42" s="20" t="s">
        <v>141</v>
      </c>
      <c r="C42" s="18">
        <v>418</v>
      </c>
      <c r="D42" s="57"/>
      <c r="E42" s="49"/>
    </row>
    <row r="43" spans="2:5" ht="47.25" x14ac:dyDescent="0.2">
      <c r="B43" s="20" t="s">
        <v>142</v>
      </c>
      <c r="C43" s="18">
        <v>420</v>
      </c>
      <c r="D43" s="57"/>
      <c r="E43" s="49"/>
    </row>
    <row r="44" spans="2:5" ht="15.75" x14ac:dyDescent="0.2">
      <c r="B44" s="20" t="s">
        <v>143</v>
      </c>
      <c r="C44" s="18">
        <v>431</v>
      </c>
      <c r="D44" s="57"/>
      <c r="E44" s="49"/>
    </row>
    <row r="45" spans="2:5" ht="47.25" x14ac:dyDescent="0.2">
      <c r="B45" s="20" t="s">
        <v>134</v>
      </c>
      <c r="C45" s="18">
        <v>432</v>
      </c>
      <c r="D45" s="57"/>
      <c r="E45" s="49"/>
    </row>
    <row r="46" spans="2:5" ht="15.75" x14ac:dyDescent="0.2">
      <c r="B46" s="20" t="s">
        <v>144</v>
      </c>
      <c r="C46" s="18">
        <v>433</v>
      </c>
      <c r="D46" s="57"/>
      <c r="E46" s="49"/>
    </row>
    <row r="47" spans="2:5" ht="15.75" x14ac:dyDescent="0.2">
      <c r="B47" s="20" t="s">
        <v>141</v>
      </c>
      <c r="C47" s="18">
        <v>434</v>
      </c>
      <c r="D47" s="57"/>
      <c r="E47" s="49"/>
    </row>
    <row r="48" spans="2:5" ht="31.5" x14ac:dyDescent="0.2">
      <c r="B48" s="20" t="s">
        <v>145</v>
      </c>
      <c r="C48" s="18">
        <v>435</v>
      </c>
      <c r="D48" s="57"/>
      <c r="E48" s="49"/>
    </row>
    <row r="49" spans="2:5" ht="47.25" x14ac:dyDescent="0.2">
      <c r="B49" s="20" t="s">
        <v>146</v>
      </c>
      <c r="C49" s="18">
        <v>440</v>
      </c>
      <c r="D49" s="57"/>
      <c r="E49" s="49"/>
    </row>
    <row r="50" spans="2:5" ht="27.75" customHeight="1" x14ac:dyDescent="0.2">
      <c r="B50" s="20" t="s">
        <v>147</v>
      </c>
      <c r="C50" s="18">
        <v>500</v>
      </c>
      <c r="D50" s="57"/>
      <c r="E50" s="49"/>
    </row>
    <row r="51" spans="2:5" ht="15.75" x14ac:dyDescent="0.2">
      <c r="B51" s="20" t="s">
        <v>148</v>
      </c>
      <c r="C51" s="38"/>
      <c r="D51" s="56"/>
      <c r="E51" s="49"/>
    </row>
    <row r="52" spans="2:5" ht="15.75" x14ac:dyDescent="0.2">
      <c r="B52" s="20" t="s">
        <v>129</v>
      </c>
      <c r="C52" s="38"/>
      <c r="D52" s="56" t="s">
        <v>149</v>
      </c>
      <c r="E52" s="49"/>
    </row>
    <row r="53" spans="2:5" ht="38.25" customHeight="1" x14ac:dyDescent="0.2">
      <c r="B53" s="20" t="s">
        <v>150</v>
      </c>
      <c r="C53" s="38"/>
      <c r="D53" s="58" t="s">
        <v>149</v>
      </c>
      <c r="E53" s="59"/>
    </row>
    <row r="54" spans="2:5" ht="15.75" x14ac:dyDescent="0.2">
      <c r="B54" s="20" t="s">
        <v>151</v>
      </c>
      <c r="C54" s="18">
        <v>600</v>
      </c>
      <c r="D54" s="58" t="s">
        <v>149</v>
      </c>
      <c r="E54" s="59"/>
    </row>
    <row r="55" spans="2:5" ht="15.75" x14ac:dyDescent="0.2">
      <c r="B55" s="20" t="s">
        <v>132</v>
      </c>
      <c r="C55" s="38"/>
      <c r="D55" s="58" t="s">
        <v>149</v>
      </c>
      <c r="E55" s="59"/>
    </row>
    <row r="56" spans="2:5" ht="15.75" x14ac:dyDescent="0.2">
      <c r="B56" s="20" t="s">
        <v>152</v>
      </c>
      <c r="C56" s="38"/>
      <c r="D56" s="58" t="s">
        <v>149</v>
      </c>
      <c r="E56" s="59"/>
    </row>
    <row r="57" spans="2:5" ht="15.75" x14ac:dyDescent="0.2">
      <c r="B57" s="20" t="s">
        <v>153</v>
      </c>
      <c r="C57" s="38"/>
      <c r="D57" s="58" t="s">
        <v>149</v>
      </c>
      <c r="E57" s="59"/>
    </row>
    <row r="58" spans="2:5" ht="15.75" x14ac:dyDescent="0.2">
      <c r="B58" s="20" t="s">
        <v>154</v>
      </c>
      <c r="C58" s="38"/>
      <c r="D58" s="58" t="s">
        <v>149</v>
      </c>
      <c r="E58" s="59"/>
    </row>
    <row r="59" spans="2:5" ht="15.75" x14ac:dyDescent="0.2">
      <c r="B59" s="20" t="s">
        <v>155</v>
      </c>
      <c r="C59" s="38"/>
      <c r="D59" s="58" t="s">
        <v>149</v>
      </c>
      <c r="E59" s="60"/>
    </row>
    <row r="60" spans="2:5" ht="15.75" x14ac:dyDescent="0.2">
      <c r="B60" s="20" t="s">
        <v>153</v>
      </c>
      <c r="C60" s="38"/>
      <c r="D60" s="58" t="s">
        <v>149</v>
      </c>
      <c r="E60" s="60"/>
    </row>
    <row r="61" spans="2:5" ht="15.75" x14ac:dyDescent="0.2">
      <c r="B61" s="20" t="s">
        <v>154</v>
      </c>
      <c r="C61" s="38"/>
      <c r="D61" s="58" t="s">
        <v>149</v>
      </c>
      <c r="E61" s="60"/>
    </row>
    <row r="62" spans="2:5" x14ac:dyDescent="0.2">
      <c r="E62" s="36"/>
    </row>
    <row r="63" spans="2:5" x14ac:dyDescent="0.2">
      <c r="E63" s="36"/>
    </row>
    <row r="64" spans="2:5" x14ac:dyDescent="0.2">
      <c r="B64" s="61"/>
      <c r="D64" s="62"/>
      <c r="E64" s="63"/>
    </row>
    <row r="65" spans="2:5" ht="15.75" x14ac:dyDescent="0.25">
      <c r="B65" s="44" t="s">
        <v>99</v>
      </c>
      <c r="C65" s="45"/>
      <c r="D65" s="44"/>
      <c r="E65" s="45"/>
    </row>
    <row r="66" spans="2:5" ht="15.75" x14ac:dyDescent="0.25">
      <c r="B66" s="44" t="s">
        <v>100</v>
      </c>
      <c r="C66" s="45"/>
      <c r="D66" s="44"/>
      <c r="E66" s="44" t="s">
        <v>101</v>
      </c>
    </row>
    <row r="67" spans="2:5" ht="15.75" x14ac:dyDescent="0.25">
      <c r="B67" s="44"/>
      <c r="C67" s="45"/>
      <c r="D67" s="44"/>
      <c r="E67" s="44"/>
    </row>
    <row r="68" spans="2:5" ht="15.75" x14ac:dyDescent="0.25">
      <c r="B68" s="44" t="s">
        <v>102</v>
      </c>
      <c r="C68" s="45"/>
      <c r="D68" s="44"/>
      <c r="E68" s="44" t="s">
        <v>103</v>
      </c>
    </row>
    <row r="69" spans="2:5" x14ac:dyDescent="0.2">
      <c r="B69" s="61"/>
    </row>
  </sheetData>
  <mergeCells count="4">
    <mergeCell ref="D1:E1"/>
    <mergeCell ref="D2:E2"/>
    <mergeCell ref="D3:E3"/>
    <mergeCell ref="D4:E4"/>
  </mergeCells>
  <hyperlinks>
    <hyperlink ref="D2" r:id="rId1" display="jl:37386494.0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90"/>
  <sheetViews>
    <sheetView topLeftCell="A61" workbookViewId="0">
      <selection activeCell="E50" sqref="E50"/>
    </sheetView>
  </sheetViews>
  <sheetFormatPr defaultRowHeight="12.75" x14ac:dyDescent="0.2"/>
  <cols>
    <col min="1" max="1" width="2" style="1" customWidth="1"/>
    <col min="2" max="2" width="49.7109375" style="1" customWidth="1"/>
    <col min="3" max="3" width="10.7109375" style="1" customWidth="1"/>
    <col min="4" max="4" width="19" style="158" customWidth="1"/>
    <col min="5" max="5" width="18.28515625" style="1" customWidth="1"/>
    <col min="6" max="234" width="9.140625" style="1"/>
    <col min="235" max="235" width="2" style="1" customWidth="1"/>
    <col min="236" max="236" width="49.7109375" style="1" customWidth="1"/>
    <col min="237" max="237" width="10.7109375" style="1" customWidth="1"/>
    <col min="238" max="238" width="19" style="1" customWidth="1"/>
    <col min="239" max="239" width="18.28515625" style="1" customWidth="1"/>
    <col min="240" max="250" width="0" style="1" hidden="1" customWidth="1"/>
    <col min="251" max="251" width="12.85546875" style="1" customWidth="1"/>
    <col min="252" max="252" width="15.7109375" style="1" customWidth="1"/>
    <col min="253" max="253" width="17.5703125" style="1" customWidth="1"/>
    <col min="254" max="254" width="16.140625" style="1" customWidth="1"/>
    <col min="255" max="255" width="11.140625" style="1" customWidth="1"/>
    <col min="256" max="256" width="14.42578125" style="1" customWidth="1"/>
    <col min="257" max="257" width="16.140625" style="1" customWidth="1"/>
    <col min="258" max="258" width="11.5703125" style="1" customWidth="1"/>
    <col min="259" max="259" width="14.42578125" style="1" customWidth="1"/>
    <col min="260" max="260" width="12.140625" style="1" customWidth="1"/>
    <col min="261" max="490" width="9.140625" style="1"/>
    <col min="491" max="491" width="2" style="1" customWidth="1"/>
    <col min="492" max="492" width="49.7109375" style="1" customWidth="1"/>
    <col min="493" max="493" width="10.7109375" style="1" customWidth="1"/>
    <col min="494" max="494" width="19" style="1" customWidth="1"/>
    <col min="495" max="495" width="18.28515625" style="1" customWidth="1"/>
    <col min="496" max="506" width="0" style="1" hidden="1" customWidth="1"/>
    <col min="507" max="507" width="12.85546875" style="1" customWidth="1"/>
    <col min="508" max="508" width="15.7109375" style="1" customWidth="1"/>
    <col min="509" max="509" width="17.5703125" style="1" customWidth="1"/>
    <col min="510" max="510" width="16.140625" style="1" customWidth="1"/>
    <col min="511" max="511" width="11.140625" style="1" customWidth="1"/>
    <col min="512" max="512" width="14.42578125" style="1" customWidth="1"/>
    <col min="513" max="513" width="16.140625" style="1" customWidth="1"/>
    <col min="514" max="514" width="11.5703125" style="1" customWidth="1"/>
    <col min="515" max="515" width="14.42578125" style="1" customWidth="1"/>
    <col min="516" max="516" width="12.140625" style="1" customWidth="1"/>
    <col min="517" max="746" width="9.140625" style="1"/>
    <col min="747" max="747" width="2" style="1" customWidth="1"/>
    <col min="748" max="748" width="49.7109375" style="1" customWidth="1"/>
    <col min="749" max="749" width="10.7109375" style="1" customWidth="1"/>
    <col min="750" max="750" width="19" style="1" customWidth="1"/>
    <col min="751" max="751" width="18.28515625" style="1" customWidth="1"/>
    <col min="752" max="762" width="0" style="1" hidden="1" customWidth="1"/>
    <col min="763" max="763" width="12.85546875" style="1" customWidth="1"/>
    <col min="764" max="764" width="15.7109375" style="1" customWidth="1"/>
    <col min="765" max="765" width="17.5703125" style="1" customWidth="1"/>
    <col min="766" max="766" width="16.140625" style="1" customWidth="1"/>
    <col min="767" max="767" width="11.140625" style="1" customWidth="1"/>
    <col min="768" max="768" width="14.42578125" style="1" customWidth="1"/>
    <col min="769" max="769" width="16.140625" style="1" customWidth="1"/>
    <col min="770" max="770" width="11.5703125" style="1" customWidth="1"/>
    <col min="771" max="771" width="14.42578125" style="1" customWidth="1"/>
    <col min="772" max="772" width="12.140625" style="1" customWidth="1"/>
    <col min="773" max="1002" width="9.140625" style="1"/>
    <col min="1003" max="1003" width="2" style="1" customWidth="1"/>
    <col min="1004" max="1004" width="49.7109375" style="1" customWidth="1"/>
    <col min="1005" max="1005" width="10.7109375" style="1" customWidth="1"/>
    <col min="1006" max="1006" width="19" style="1" customWidth="1"/>
    <col min="1007" max="1007" width="18.28515625" style="1" customWidth="1"/>
    <col min="1008" max="1018" width="0" style="1" hidden="1" customWidth="1"/>
    <col min="1019" max="1019" width="12.85546875" style="1" customWidth="1"/>
    <col min="1020" max="1020" width="15.7109375" style="1" customWidth="1"/>
    <col min="1021" max="1021" width="17.5703125" style="1" customWidth="1"/>
    <col min="1022" max="1022" width="16.140625" style="1" customWidth="1"/>
    <col min="1023" max="1023" width="11.140625" style="1" customWidth="1"/>
    <col min="1024" max="1024" width="14.42578125" style="1" customWidth="1"/>
    <col min="1025" max="1025" width="16.140625" style="1" customWidth="1"/>
    <col min="1026" max="1026" width="11.5703125" style="1" customWidth="1"/>
    <col min="1027" max="1027" width="14.42578125" style="1" customWidth="1"/>
    <col min="1028" max="1028" width="12.140625" style="1" customWidth="1"/>
    <col min="1029" max="1258" width="9.140625" style="1"/>
    <col min="1259" max="1259" width="2" style="1" customWidth="1"/>
    <col min="1260" max="1260" width="49.7109375" style="1" customWidth="1"/>
    <col min="1261" max="1261" width="10.7109375" style="1" customWidth="1"/>
    <col min="1262" max="1262" width="19" style="1" customWidth="1"/>
    <col min="1263" max="1263" width="18.28515625" style="1" customWidth="1"/>
    <col min="1264" max="1274" width="0" style="1" hidden="1" customWidth="1"/>
    <col min="1275" max="1275" width="12.85546875" style="1" customWidth="1"/>
    <col min="1276" max="1276" width="15.7109375" style="1" customWidth="1"/>
    <col min="1277" max="1277" width="17.5703125" style="1" customWidth="1"/>
    <col min="1278" max="1278" width="16.140625" style="1" customWidth="1"/>
    <col min="1279" max="1279" width="11.140625" style="1" customWidth="1"/>
    <col min="1280" max="1280" width="14.42578125" style="1" customWidth="1"/>
    <col min="1281" max="1281" width="16.140625" style="1" customWidth="1"/>
    <col min="1282" max="1282" width="11.5703125" style="1" customWidth="1"/>
    <col min="1283" max="1283" width="14.42578125" style="1" customWidth="1"/>
    <col min="1284" max="1284" width="12.140625" style="1" customWidth="1"/>
    <col min="1285" max="1514" width="9.140625" style="1"/>
    <col min="1515" max="1515" width="2" style="1" customWidth="1"/>
    <col min="1516" max="1516" width="49.7109375" style="1" customWidth="1"/>
    <col min="1517" max="1517" width="10.7109375" style="1" customWidth="1"/>
    <col min="1518" max="1518" width="19" style="1" customWidth="1"/>
    <col min="1519" max="1519" width="18.28515625" style="1" customWidth="1"/>
    <col min="1520" max="1530" width="0" style="1" hidden="1" customWidth="1"/>
    <col min="1531" max="1531" width="12.85546875" style="1" customWidth="1"/>
    <col min="1532" max="1532" width="15.7109375" style="1" customWidth="1"/>
    <col min="1533" max="1533" width="17.5703125" style="1" customWidth="1"/>
    <col min="1534" max="1534" width="16.140625" style="1" customWidth="1"/>
    <col min="1535" max="1535" width="11.140625" style="1" customWidth="1"/>
    <col min="1536" max="1536" width="14.42578125" style="1" customWidth="1"/>
    <col min="1537" max="1537" width="16.140625" style="1" customWidth="1"/>
    <col min="1538" max="1538" width="11.5703125" style="1" customWidth="1"/>
    <col min="1539" max="1539" width="14.42578125" style="1" customWidth="1"/>
    <col min="1540" max="1540" width="12.140625" style="1" customWidth="1"/>
    <col min="1541" max="1770" width="9.140625" style="1"/>
    <col min="1771" max="1771" width="2" style="1" customWidth="1"/>
    <col min="1772" max="1772" width="49.7109375" style="1" customWidth="1"/>
    <col min="1773" max="1773" width="10.7109375" style="1" customWidth="1"/>
    <col min="1774" max="1774" width="19" style="1" customWidth="1"/>
    <col min="1775" max="1775" width="18.28515625" style="1" customWidth="1"/>
    <col min="1776" max="1786" width="0" style="1" hidden="1" customWidth="1"/>
    <col min="1787" max="1787" width="12.85546875" style="1" customWidth="1"/>
    <col min="1788" max="1788" width="15.7109375" style="1" customWidth="1"/>
    <col min="1789" max="1789" width="17.5703125" style="1" customWidth="1"/>
    <col min="1790" max="1790" width="16.140625" style="1" customWidth="1"/>
    <col min="1791" max="1791" width="11.140625" style="1" customWidth="1"/>
    <col min="1792" max="1792" width="14.42578125" style="1" customWidth="1"/>
    <col min="1793" max="1793" width="16.140625" style="1" customWidth="1"/>
    <col min="1794" max="1794" width="11.5703125" style="1" customWidth="1"/>
    <col min="1795" max="1795" width="14.42578125" style="1" customWidth="1"/>
    <col min="1796" max="1796" width="12.140625" style="1" customWidth="1"/>
    <col min="1797" max="2026" width="9.140625" style="1"/>
    <col min="2027" max="2027" width="2" style="1" customWidth="1"/>
    <col min="2028" max="2028" width="49.7109375" style="1" customWidth="1"/>
    <col min="2029" max="2029" width="10.7109375" style="1" customWidth="1"/>
    <col min="2030" max="2030" width="19" style="1" customWidth="1"/>
    <col min="2031" max="2031" width="18.28515625" style="1" customWidth="1"/>
    <col min="2032" max="2042" width="0" style="1" hidden="1" customWidth="1"/>
    <col min="2043" max="2043" width="12.85546875" style="1" customWidth="1"/>
    <col min="2044" max="2044" width="15.7109375" style="1" customWidth="1"/>
    <col min="2045" max="2045" width="17.5703125" style="1" customWidth="1"/>
    <col min="2046" max="2046" width="16.140625" style="1" customWidth="1"/>
    <col min="2047" max="2047" width="11.140625" style="1" customWidth="1"/>
    <col min="2048" max="2048" width="14.42578125" style="1" customWidth="1"/>
    <col min="2049" max="2049" width="16.140625" style="1" customWidth="1"/>
    <col min="2050" max="2050" width="11.5703125" style="1" customWidth="1"/>
    <col min="2051" max="2051" width="14.42578125" style="1" customWidth="1"/>
    <col min="2052" max="2052" width="12.140625" style="1" customWidth="1"/>
    <col min="2053" max="2282" width="9.140625" style="1"/>
    <col min="2283" max="2283" width="2" style="1" customWidth="1"/>
    <col min="2284" max="2284" width="49.7109375" style="1" customWidth="1"/>
    <col min="2285" max="2285" width="10.7109375" style="1" customWidth="1"/>
    <col min="2286" max="2286" width="19" style="1" customWidth="1"/>
    <col min="2287" max="2287" width="18.28515625" style="1" customWidth="1"/>
    <col min="2288" max="2298" width="0" style="1" hidden="1" customWidth="1"/>
    <col min="2299" max="2299" width="12.85546875" style="1" customWidth="1"/>
    <col min="2300" max="2300" width="15.7109375" style="1" customWidth="1"/>
    <col min="2301" max="2301" width="17.5703125" style="1" customWidth="1"/>
    <col min="2302" max="2302" width="16.140625" style="1" customWidth="1"/>
    <col min="2303" max="2303" width="11.140625" style="1" customWidth="1"/>
    <col min="2304" max="2304" width="14.42578125" style="1" customWidth="1"/>
    <col min="2305" max="2305" width="16.140625" style="1" customWidth="1"/>
    <col min="2306" max="2306" width="11.5703125" style="1" customWidth="1"/>
    <col min="2307" max="2307" width="14.42578125" style="1" customWidth="1"/>
    <col min="2308" max="2308" width="12.140625" style="1" customWidth="1"/>
    <col min="2309" max="2538" width="9.140625" style="1"/>
    <col min="2539" max="2539" width="2" style="1" customWidth="1"/>
    <col min="2540" max="2540" width="49.7109375" style="1" customWidth="1"/>
    <col min="2541" max="2541" width="10.7109375" style="1" customWidth="1"/>
    <col min="2542" max="2542" width="19" style="1" customWidth="1"/>
    <col min="2543" max="2543" width="18.28515625" style="1" customWidth="1"/>
    <col min="2544" max="2554" width="0" style="1" hidden="1" customWidth="1"/>
    <col min="2555" max="2555" width="12.85546875" style="1" customWidth="1"/>
    <col min="2556" max="2556" width="15.7109375" style="1" customWidth="1"/>
    <col min="2557" max="2557" width="17.5703125" style="1" customWidth="1"/>
    <col min="2558" max="2558" width="16.140625" style="1" customWidth="1"/>
    <col min="2559" max="2559" width="11.140625" style="1" customWidth="1"/>
    <col min="2560" max="2560" width="14.42578125" style="1" customWidth="1"/>
    <col min="2561" max="2561" width="16.140625" style="1" customWidth="1"/>
    <col min="2562" max="2562" width="11.5703125" style="1" customWidth="1"/>
    <col min="2563" max="2563" width="14.42578125" style="1" customWidth="1"/>
    <col min="2564" max="2564" width="12.140625" style="1" customWidth="1"/>
    <col min="2565" max="2794" width="9.140625" style="1"/>
    <col min="2795" max="2795" width="2" style="1" customWidth="1"/>
    <col min="2796" max="2796" width="49.7109375" style="1" customWidth="1"/>
    <col min="2797" max="2797" width="10.7109375" style="1" customWidth="1"/>
    <col min="2798" max="2798" width="19" style="1" customWidth="1"/>
    <col min="2799" max="2799" width="18.28515625" style="1" customWidth="1"/>
    <col min="2800" max="2810" width="0" style="1" hidden="1" customWidth="1"/>
    <col min="2811" max="2811" width="12.85546875" style="1" customWidth="1"/>
    <col min="2812" max="2812" width="15.7109375" style="1" customWidth="1"/>
    <col min="2813" max="2813" width="17.5703125" style="1" customWidth="1"/>
    <col min="2814" max="2814" width="16.140625" style="1" customWidth="1"/>
    <col min="2815" max="2815" width="11.140625" style="1" customWidth="1"/>
    <col min="2816" max="2816" width="14.42578125" style="1" customWidth="1"/>
    <col min="2817" max="2817" width="16.140625" style="1" customWidth="1"/>
    <col min="2818" max="2818" width="11.5703125" style="1" customWidth="1"/>
    <col min="2819" max="2819" width="14.42578125" style="1" customWidth="1"/>
    <col min="2820" max="2820" width="12.140625" style="1" customWidth="1"/>
    <col min="2821" max="3050" width="9.140625" style="1"/>
    <col min="3051" max="3051" width="2" style="1" customWidth="1"/>
    <col min="3052" max="3052" width="49.7109375" style="1" customWidth="1"/>
    <col min="3053" max="3053" width="10.7109375" style="1" customWidth="1"/>
    <col min="3054" max="3054" width="19" style="1" customWidth="1"/>
    <col min="3055" max="3055" width="18.28515625" style="1" customWidth="1"/>
    <col min="3056" max="3066" width="0" style="1" hidden="1" customWidth="1"/>
    <col min="3067" max="3067" width="12.85546875" style="1" customWidth="1"/>
    <col min="3068" max="3068" width="15.7109375" style="1" customWidth="1"/>
    <col min="3069" max="3069" width="17.5703125" style="1" customWidth="1"/>
    <col min="3070" max="3070" width="16.140625" style="1" customWidth="1"/>
    <col min="3071" max="3071" width="11.140625" style="1" customWidth="1"/>
    <col min="3072" max="3072" width="14.42578125" style="1" customWidth="1"/>
    <col min="3073" max="3073" width="16.140625" style="1" customWidth="1"/>
    <col min="3074" max="3074" width="11.5703125" style="1" customWidth="1"/>
    <col min="3075" max="3075" width="14.42578125" style="1" customWidth="1"/>
    <col min="3076" max="3076" width="12.140625" style="1" customWidth="1"/>
    <col min="3077" max="3306" width="9.140625" style="1"/>
    <col min="3307" max="3307" width="2" style="1" customWidth="1"/>
    <col min="3308" max="3308" width="49.7109375" style="1" customWidth="1"/>
    <col min="3309" max="3309" width="10.7109375" style="1" customWidth="1"/>
    <col min="3310" max="3310" width="19" style="1" customWidth="1"/>
    <col min="3311" max="3311" width="18.28515625" style="1" customWidth="1"/>
    <col min="3312" max="3322" width="0" style="1" hidden="1" customWidth="1"/>
    <col min="3323" max="3323" width="12.85546875" style="1" customWidth="1"/>
    <col min="3324" max="3324" width="15.7109375" style="1" customWidth="1"/>
    <col min="3325" max="3325" width="17.5703125" style="1" customWidth="1"/>
    <col min="3326" max="3326" width="16.140625" style="1" customWidth="1"/>
    <col min="3327" max="3327" width="11.140625" style="1" customWidth="1"/>
    <col min="3328" max="3328" width="14.42578125" style="1" customWidth="1"/>
    <col min="3329" max="3329" width="16.140625" style="1" customWidth="1"/>
    <col min="3330" max="3330" width="11.5703125" style="1" customWidth="1"/>
    <col min="3331" max="3331" width="14.42578125" style="1" customWidth="1"/>
    <col min="3332" max="3332" width="12.140625" style="1" customWidth="1"/>
    <col min="3333" max="3562" width="9.140625" style="1"/>
    <col min="3563" max="3563" width="2" style="1" customWidth="1"/>
    <col min="3564" max="3564" width="49.7109375" style="1" customWidth="1"/>
    <col min="3565" max="3565" width="10.7109375" style="1" customWidth="1"/>
    <col min="3566" max="3566" width="19" style="1" customWidth="1"/>
    <col min="3567" max="3567" width="18.28515625" style="1" customWidth="1"/>
    <col min="3568" max="3578" width="0" style="1" hidden="1" customWidth="1"/>
    <col min="3579" max="3579" width="12.85546875" style="1" customWidth="1"/>
    <col min="3580" max="3580" width="15.7109375" style="1" customWidth="1"/>
    <col min="3581" max="3581" width="17.5703125" style="1" customWidth="1"/>
    <col min="3582" max="3582" width="16.140625" style="1" customWidth="1"/>
    <col min="3583" max="3583" width="11.140625" style="1" customWidth="1"/>
    <col min="3584" max="3584" width="14.42578125" style="1" customWidth="1"/>
    <col min="3585" max="3585" width="16.140625" style="1" customWidth="1"/>
    <col min="3586" max="3586" width="11.5703125" style="1" customWidth="1"/>
    <col min="3587" max="3587" width="14.42578125" style="1" customWidth="1"/>
    <col min="3588" max="3588" width="12.140625" style="1" customWidth="1"/>
    <col min="3589" max="3818" width="9.140625" style="1"/>
    <col min="3819" max="3819" width="2" style="1" customWidth="1"/>
    <col min="3820" max="3820" width="49.7109375" style="1" customWidth="1"/>
    <col min="3821" max="3821" width="10.7109375" style="1" customWidth="1"/>
    <col min="3822" max="3822" width="19" style="1" customWidth="1"/>
    <col min="3823" max="3823" width="18.28515625" style="1" customWidth="1"/>
    <col min="3824" max="3834" width="0" style="1" hidden="1" customWidth="1"/>
    <col min="3835" max="3835" width="12.85546875" style="1" customWidth="1"/>
    <col min="3836" max="3836" width="15.7109375" style="1" customWidth="1"/>
    <col min="3837" max="3837" width="17.5703125" style="1" customWidth="1"/>
    <col min="3838" max="3838" width="16.140625" style="1" customWidth="1"/>
    <col min="3839" max="3839" width="11.140625" style="1" customWidth="1"/>
    <col min="3840" max="3840" width="14.42578125" style="1" customWidth="1"/>
    <col min="3841" max="3841" width="16.140625" style="1" customWidth="1"/>
    <col min="3842" max="3842" width="11.5703125" style="1" customWidth="1"/>
    <col min="3843" max="3843" width="14.42578125" style="1" customWidth="1"/>
    <col min="3844" max="3844" width="12.140625" style="1" customWidth="1"/>
    <col min="3845" max="4074" width="9.140625" style="1"/>
    <col min="4075" max="4075" width="2" style="1" customWidth="1"/>
    <col min="4076" max="4076" width="49.7109375" style="1" customWidth="1"/>
    <col min="4077" max="4077" width="10.7109375" style="1" customWidth="1"/>
    <col min="4078" max="4078" width="19" style="1" customWidth="1"/>
    <col min="4079" max="4079" width="18.28515625" style="1" customWidth="1"/>
    <col min="4080" max="4090" width="0" style="1" hidden="1" customWidth="1"/>
    <col min="4091" max="4091" width="12.85546875" style="1" customWidth="1"/>
    <col min="4092" max="4092" width="15.7109375" style="1" customWidth="1"/>
    <col min="4093" max="4093" width="17.5703125" style="1" customWidth="1"/>
    <col min="4094" max="4094" width="16.140625" style="1" customWidth="1"/>
    <col min="4095" max="4095" width="11.140625" style="1" customWidth="1"/>
    <col min="4096" max="4096" width="14.42578125" style="1" customWidth="1"/>
    <col min="4097" max="4097" width="16.140625" style="1" customWidth="1"/>
    <col min="4098" max="4098" width="11.5703125" style="1" customWidth="1"/>
    <col min="4099" max="4099" width="14.42578125" style="1" customWidth="1"/>
    <col min="4100" max="4100" width="12.140625" style="1" customWidth="1"/>
    <col min="4101" max="4330" width="9.140625" style="1"/>
    <col min="4331" max="4331" width="2" style="1" customWidth="1"/>
    <col min="4332" max="4332" width="49.7109375" style="1" customWidth="1"/>
    <col min="4333" max="4333" width="10.7109375" style="1" customWidth="1"/>
    <col min="4334" max="4334" width="19" style="1" customWidth="1"/>
    <col min="4335" max="4335" width="18.28515625" style="1" customWidth="1"/>
    <col min="4336" max="4346" width="0" style="1" hidden="1" customWidth="1"/>
    <col min="4347" max="4347" width="12.85546875" style="1" customWidth="1"/>
    <col min="4348" max="4348" width="15.7109375" style="1" customWidth="1"/>
    <col min="4349" max="4349" width="17.5703125" style="1" customWidth="1"/>
    <col min="4350" max="4350" width="16.140625" style="1" customWidth="1"/>
    <col min="4351" max="4351" width="11.140625" style="1" customWidth="1"/>
    <col min="4352" max="4352" width="14.42578125" style="1" customWidth="1"/>
    <col min="4353" max="4353" width="16.140625" style="1" customWidth="1"/>
    <col min="4354" max="4354" width="11.5703125" style="1" customWidth="1"/>
    <col min="4355" max="4355" width="14.42578125" style="1" customWidth="1"/>
    <col min="4356" max="4356" width="12.140625" style="1" customWidth="1"/>
    <col min="4357" max="4586" width="9.140625" style="1"/>
    <col min="4587" max="4587" width="2" style="1" customWidth="1"/>
    <col min="4588" max="4588" width="49.7109375" style="1" customWidth="1"/>
    <col min="4589" max="4589" width="10.7109375" style="1" customWidth="1"/>
    <col min="4590" max="4590" width="19" style="1" customWidth="1"/>
    <col min="4591" max="4591" width="18.28515625" style="1" customWidth="1"/>
    <col min="4592" max="4602" width="0" style="1" hidden="1" customWidth="1"/>
    <col min="4603" max="4603" width="12.85546875" style="1" customWidth="1"/>
    <col min="4604" max="4604" width="15.7109375" style="1" customWidth="1"/>
    <col min="4605" max="4605" width="17.5703125" style="1" customWidth="1"/>
    <col min="4606" max="4606" width="16.140625" style="1" customWidth="1"/>
    <col min="4607" max="4607" width="11.140625" style="1" customWidth="1"/>
    <col min="4608" max="4608" width="14.42578125" style="1" customWidth="1"/>
    <col min="4609" max="4609" width="16.140625" style="1" customWidth="1"/>
    <col min="4610" max="4610" width="11.5703125" style="1" customWidth="1"/>
    <col min="4611" max="4611" width="14.42578125" style="1" customWidth="1"/>
    <col min="4612" max="4612" width="12.140625" style="1" customWidth="1"/>
    <col min="4613" max="4842" width="9.140625" style="1"/>
    <col min="4843" max="4843" width="2" style="1" customWidth="1"/>
    <col min="4844" max="4844" width="49.7109375" style="1" customWidth="1"/>
    <col min="4845" max="4845" width="10.7109375" style="1" customWidth="1"/>
    <col min="4846" max="4846" width="19" style="1" customWidth="1"/>
    <col min="4847" max="4847" width="18.28515625" style="1" customWidth="1"/>
    <col min="4848" max="4858" width="0" style="1" hidden="1" customWidth="1"/>
    <col min="4859" max="4859" width="12.85546875" style="1" customWidth="1"/>
    <col min="4860" max="4860" width="15.7109375" style="1" customWidth="1"/>
    <col min="4861" max="4861" width="17.5703125" style="1" customWidth="1"/>
    <col min="4862" max="4862" width="16.140625" style="1" customWidth="1"/>
    <col min="4863" max="4863" width="11.140625" style="1" customWidth="1"/>
    <col min="4864" max="4864" width="14.42578125" style="1" customWidth="1"/>
    <col min="4865" max="4865" width="16.140625" style="1" customWidth="1"/>
    <col min="4866" max="4866" width="11.5703125" style="1" customWidth="1"/>
    <col min="4867" max="4867" width="14.42578125" style="1" customWidth="1"/>
    <col min="4868" max="4868" width="12.140625" style="1" customWidth="1"/>
    <col min="4869" max="5098" width="9.140625" style="1"/>
    <col min="5099" max="5099" width="2" style="1" customWidth="1"/>
    <col min="5100" max="5100" width="49.7109375" style="1" customWidth="1"/>
    <col min="5101" max="5101" width="10.7109375" style="1" customWidth="1"/>
    <col min="5102" max="5102" width="19" style="1" customWidth="1"/>
    <col min="5103" max="5103" width="18.28515625" style="1" customWidth="1"/>
    <col min="5104" max="5114" width="0" style="1" hidden="1" customWidth="1"/>
    <col min="5115" max="5115" width="12.85546875" style="1" customWidth="1"/>
    <col min="5116" max="5116" width="15.7109375" style="1" customWidth="1"/>
    <col min="5117" max="5117" width="17.5703125" style="1" customWidth="1"/>
    <col min="5118" max="5118" width="16.140625" style="1" customWidth="1"/>
    <col min="5119" max="5119" width="11.140625" style="1" customWidth="1"/>
    <col min="5120" max="5120" width="14.42578125" style="1" customWidth="1"/>
    <col min="5121" max="5121" width="16.140625" style="1" customWidth="1"/>
    <col min="5122" max="5122" width="11.5703125" style="1" customWidth="1"/>
    <col min="5123" max="5123" width="14.42578125" style="1" customWidth="1"/>
    <col min="5124" max="5124" width="12.140625" style="1" customWidth="1"/>
    <col min="5125" max="5354" width="9.140625" style="1"/>
    <col min="5355" max="5355" width="2" style="1" customWidth="1"/>
    <col min="5356" max="5356" width="49.7109375" style="1" customWidth="1"/>
    <col min="5357" max="5357" width="10.7109375" style="1" customWidth="1"/>
    <col min="5358" max="5358" width="19" style="1" customWidth="1"/>
    <col min="5359" max="5359" width="18.28515625" style="1" customWidth="1"/>
    <col min="5360" max="5370" width="0" style="1" hidden="1" customWidth="1"/>
    <col min="5371" max="5371" width="12.85546875" style="1" customWidth="1"/>
    <col min="5372" max="5372" width="15.7109375" style="1" customWidth="1"/>
    <col min="5373" max="5373" width="17.5703125" style="1" customWidth="1"/>
    <col min="5374" max="5374" width="16.140625" style="1" customWidth="1"/>
    <col min="5375" max="5375" width="11.140625" style="1" customWidth="1"/>
    <col min="5376" max="5376" width="14.42578125" style="1" customWidth="1"/>
    <col min="5377" max="5377" width="16.140625" style="1" customWidth="1"/>
    <col min="5378" max="5378" width="11.5703125" style="1" customWidth="1"/>
    <col min="5379" max="5379" width="14.42578125" style="1" customWidth="1"/>
    <col min="5380" max="5380" width="12.140625" style="1" customWidth="1"/>
    <col min="5381" max="5610" width="9.140625" style="1"/>
    <col min="5611" max="5611" width="2" style="1" customWidth="1"/>
    <col min="5612" max="5612" width="49.7109375" style="1" customWidth="1"/>
    <col min="5613" max="5613" width="10.7109375" style="1" customWidth="1"/>
    <col min="5614" max="5614" width="19" style="1" customWidth="1"/>
    <col min="5615" max="5615" width="18.28515625" style="1" customWidth="1"/>
    <col min="5616" max="5626" width="0" style="1" hidden="1" customWidth="1"/>
    <col min="5627" max="5627" width="12.85546875" style="1" customWidth="1"/>
    <col min="5628" max="5628" width="15.7109375" style="1" customWidth="1"/>
    <col min="5629" max="5629" width="17.5703125" style="1" customWidth="1"/>
    <col min="5630" max="5630" width="16.140625" style="1" customWidth="1"/>
    <col min="5631" max="5631" width="11.140625" style="1" customWidth="1"/>
    <col min="5632" max="5632" width="14.42578125" style="1" customWidth="1"/>
    <col min="5633" max="5633" width="16.140625" style="1" customWidth="1"/>
    <col min="5634" max="5634" width="11.5703125" style="1" customWidth="1"/>
    <col min="5635" max="5635" width="14.42578125" style="1" customWidth="1"/>
    <col min="5636" max="5636" width="12.140625" style="1" customWidth="1"/>
    <col min="5637" max="5866" width="9.140625" style="1"/>
    <col min="5867" max="5867" width="2" style="1" customWidth="1"/>
    <col min="5868" max="5868" width="49.7109375" style="1" customWidth="1"/>
    <col min="5869" max="5869" width="10.7109375" style="1" customWidth="1"/>
    <col min="5870" max="5870" width="19" style="1" customWidth="1"/>
    <col min="5871" max="5871" width="18.28515625" style="1" customWidth="1"/>
    <col min="5872" max="5882" width="0" style="1" hidden="1" customWidth="1"/>
    <col min="5883" max="5883" width="12.85546875" style="1" customWidth="1"/>
    <col min="5884" max="5884" width="15.7109375" style="1" customWidth="1"/>
    <col min="5885" max="5885" width="17.5703125" style="1" customWidth="1"/>
    <col min="5886" max="5886" width="16.140625" style="1" customWidth="1"/>
    <col min="5887" max="5887" width="11.140625" style="1" customWidth="1"/>
    <col min="5888" max="5888" width="14.42578125" style="1" customWidth="1"/>
    <col min="5889" max="5889" width="16.140625" style="1" customWidth="1"/>
    <col min="5890" max="5890" width="11.5703125" style="1" customWidth="1"/>
    <col min="5891" max="5891" width="14.42578125" style="1" customWidth="1"/>
    <col min="5892" max="5892" width="12.140625" style="1" customWidth="1"/>
    <col min="5893" max="6122" width="9.140625" style="1"/>
    <col min="6123" max="6123" width="2" style="1" customWidth="1"/>
    <col min="6124" max="6124" width="49.7109375" style="1" customWidth="1"/>
    <col min="6125" max="6125" width="10.7109375" style="1" customWidth="1"/>
    <col min="6126" max="6126" width="19" style="1" customWidth="1"/>
    <col min="6127" max="6127" width="18.28515625" style="1" customWidth="1"/>
    <col min="6128" max="6138" width="0" style="1" hidden="1" customWidth="1"/>
    <col min="6139" max="6139" width="12.85546875" style="1" customWidth="1"/>
    <col min="6140" max="6140" width="15.7109375" style="1" customWidth="1"/>
    <col min="6141" max="6141" width="17.5703125" style="1" customWidth="1"/>
    <col min="6142" max="6142" width="16.140625" style="1" customWidth="1"/>
    <col min="6143" max="6143" width="11.140625" style="1" customWidth="1"/>
    <col min="6144" max="6144" width="14.42578125" style="1" customWidth="1"/>
    <col min="6145" max="6145" width="16.140625" style="1" customWidth="1"/>
    <col min="6146" max="6146" width="11.5703125" style="1" customWidth="1"/>
    <col min="6147" max="6147" width="14.42578125" style="1" customWidth="1"/>
    <col min="6148" max="6148" width="12.140625" style="1" customWidth="1"/>
    <col min="6149" max="6378" width="9.140625" style="1"/>
    <col min="6379" max="6379" width="2" style="1" customWidth="1"/>
    <col min="6380" max="6380" width="49.7109375" style="1" customWidth="1"/>
    <col min="6381" max="6381" width="10.7109375" style="1" customWidth="1"/>
    <col min="6382" max="6382" width="19" style="1" customWidth="1"/>
    <col min="6383" max="6383" width="18.28515625" style="1" customWidth="1"/>
    <col min="6384" max="6394" width="0" style="1" hidden="1" customWidth="1"/>
    <col min="6395" max="6395" width="12.85546875" style="1" customWidth="1"/>
    <col min="6396" max="6396" width="15.7109375" style="1" customWidth="1"/>
    <col min="6397" max="6397" width="17.5703125" style="1" customWidth="1"/>
    <col min="6398" max="6398" width="16.140625" style="1" customWidth="1"/>
    <col min="6399" max="6399" width="11.140625" style="1" customWidth="1"/>
    <col min="6400" max="6400" width="14.42578125" style="1" customWidth="1"/>
    <col min="6401" max="6401" width="16.140625" style="1" customWidth="1"/>
    <col min="6402" max="6402" width="11.5703125" style="1" customWidth="1"/>
    <col min="6403" max="6403" width="14.42578125" style="1" customWidth="1"/>
    <col min="6404" max="6404" width="12.140625" style="1" customWidth="1"/>
    <col min="6405" max="6634" width="9.140625" style="1"/>
    <col min="6635" max="6635" width="2" style="1" customWidth="1"/>
    <col min="6636" max="6636" width="49.7109375" style="1" customWidth="1"/>
    <col min="6637" max="6637" width="10.7109375" style="1" customWidth="1"/>
    <col min="6638" max="6638" width="19" style="1" customWidth="1"/>
    <col min="6639" max="6639" width="18.28515625" style="1" customWidth="1"/>
    <col min="6640" max="6650" width="0" style="1" hidden="1" customWidth="1"/>
    <col min="6651" max="6651" width="12.85546875" style="1" customWidth="1"/>
    <col min="6652" max="6652" width="15.7109375" style="1" customWidth="1"/>
    <col min="6653" max="6653" width="17.5703125" style="1" customWidth="1"/>
    <col min="6654" max="6654" width="16.140625" style="1" customWidth="1"/>
    <col min="6655" max="6655" width="11.140625" style="1" customWidth="1"/>
    <col min="6656" max="6656" width="14.42578125" style="1" customWidth="1"/>
    <col min="6657" max="6657" width="16.140625" style="1" customWidth="1"/>
    <col min="6658" max="6658" width="11.5703125" style="1" customWidth="1"/>
    <col min="6659" max="6659" width="14.42578125" style="1" customWidth="1"/>
    <col min="6660" max="6660" width="12.140625" style="1" customWidth="1"/>
    <col min="6661" max="6890" width="9.140625" style="1"/>
    <col min="6891" max="6891" width="2" style="1" customWidth="1"/>
    <col min="6892" max="6892" width="49.7109375" style="1" customWidth="1"/>
    <col min="6893" max="6893" width="10.7109375" style="1" customWidth="1"/>
    <col min="6894" max="6894" width="19" style="1" customWidth="1"/>
    <col min="6895" max="6895" width="18.28515625" style="1" customWidth="1"/>
    <col min="6896" max="6906" width="0" style="1" hidden="1" customWidth="1"/>
    <col min="6907" max="6907" width="12.85546875" style="1" customWidth="1"/>
    <col min="6908" max="6908" width="15.7109375" style="1" customWidth="1"/>
    <col min="6909" max="6909" width="17.5703125" style="1" customWidth="1"/>
    <col min="6910" max="6910" width="16.140625" style="1" customWidth="1"/>
    <col min="6911" max="6911" width="11.140625" style="1" customWidth="1"/>
    <col min="6912" max="6912" width="14.42578125" style="1" customWidth="1"/>
    <col min="6913" max="6913" width="16.140625" style="1" customWidth="1"/>
    <col min="6914" max="6914" width="11.5703125" style="1" customWidth="1"/>
    <col min="6915" max="6915" width="14.42578125" style="1" customWidth="1"/>
    <col min="6916" max="6916" width="12.140625" style="1" customWidth="1"/>
    <col min="6917" max="7146" width="9.140625" style="1"/>
    <col min="7147" max="7147" width="2" style="1" customWidth="1"/>
    <col min="7148" max="7148" width="49.7109375" style="1" customWidth="1"/>
    <col min="7149" max="7149" width="10.7109375" style="1" customWidth="1"/>
    <col min="7150" max="7150" width="19" style="1" customWidth="1"/>
    <col min="7151" max="7151" width="18.28515625" style="1" customWidth="1"/>
    <col min="7152" max="7162" width="0" style="1" hidden="1" customWidth="1"/>
    <col min="7163" max="7163" width="12.85546875" style="1" customWidth="1"/>
    <col min="7164" max="7164" width="15.7109375" style="1" customWidth="1"/>
    <col min="7165" max="7165" width="17.5703125" style="1" customWidth="1"/>
    <col min="7166" max="7166" width="16.140625" style="1" customWidth="1"/>
    <col min="7167" max="7167" width="11.140625" style="1" customWidth="1"/>
    <col min="7168" max="7168" width="14.42578125" style="1" customWidth="1"/>
    <col min="7169" max="7169" width="16.140625" style="1" customWidth="1"/>
    <col min="7170" max="7170" width="11.5703125" style="1" customWidth="1"/>
    <col min="7171" max="7171" width="14.42578125" style="1" customWidth="1"/>
    <col min="7172" max="7172" width="12.140625" style="1" customWidth="1"/>
    <col min="7173" max="7402" width="9.140625" style="1"/>
    <col min="7403" max="7403" width="2" style="1" customWidth="1"/>
    <col min="7404" max="7404" width="49.7109375" style="1" customWidth="1"/>
    <col min="7405" max="7405" width="10.7109375" style="1" customWidth="1"/>
    <col min="7406" max="7406" width="19" style="1" customWidth="1"/>
    <col min="7407" max="7407" width="18.28515625" style="1" customWidth="1"/>
    <col min="7408" max="7418" width="0" style="1" hidden="1" customWidth="1"/>
    <col min="7419" max="7419" width="12.85546875" style="1" customWidth="1"/>
    <col min="7420" max="7420" width="15.7109375" style="1" customWidth="1"/>
    <col min="7421" max="7421" width="17.5703125" style="1" customWidth="1"/>
    <col min="7422" max="7422" width="16.140625" style="1" customWidth="1"/>
    <col min="7423" max="7423" width="11.140625" style="1" customWidth="1"/>
    <col min="7424" max="7424" width="14.42578125" style="1" customWidth="1"/>
    <col min="7425" max="7425" width="16.140625" style="1" customWidth="1"/>
    <col min="7426" max="7426" width="11.5703125" style="1" customWidth="1"/>
    <col min="7427" max="7427" width="14.42578125" style="1" customWidth="1"/>
    <col min="7428" max="7428" width="12.140625" style="1" customWidth="1"/>
    <col min="7429" max="7658" width="9.140625" style="1"/>
    <col min="7659" max="7659" width="2" style="1" customWidth="1"/>
    <col min="7660" max="7660" width="49.7109375" style="1" customWidth="1"/>
    <col min="7661" max="7661" width="10.7109375" style="1" customWidth="1"/>
    <col min="7662" max="7662" width="19" style="1" customWidth="1"/>
    <col min="7663" max="7663" width="18.28515625" style="1" customWidth="1"/>
    <col min="7664" max="7674" width="0" style="1" hidden="1" customWidth="1"/>
    <col min="7675" max="7675" width="12.85546875" style="1" customWidth="1"/>
    <col min="7676" max="7676" width="15.7109375" style="1" customWidth="1"/>
    <col min="7677" max="7677" width="17.5703125" style="1" customWidth="1"/>
    <col min="7678" max="7678" width="16.140625" style="1" customWidth="1"/>
    <col min="7679" max="7679" width="11.140625" style="1" customWidth="1"/>
    <col min="7680" max="7680" width="14.42578125" style="1" customWidth="1"/>
    <col min="7681" max="7681" width="16.140625" style="1" customWidth="1"/>
    <col min="7682" max="7682" width="11.5703125" style="1" customWidth="1"/>
    <col min="7683" max="7683" width="14.42578125" style="1" customWidth="1"/>
    <col min="7684" max="7684" width="12.140625" style="1" customWidth="1"/>
    <col min="7685" max="7914" width="9.140625" style="1"/>
    <col min="7915" max="7915" width="2" style="1" customWidth="1"/>
    <col min="7916" max="7916" width="49.7109375" style="1" customWidth="1"/>
    <col min="7917" max="7917" width="10.7109375" style="1" customWidth="1"/>
    <col min="7918" max="7918" width="19" style="1" customWidth="1"/>
    <col min="7919" max="7919" width="18.28515625" style="1" customWidth="1"/>
    <col min="7920" max="7930" width="0" style="1" hidden="1" customWidth="1"/>
    <col min="7931" max="7931" width="12.85546875" style="1" customWidth="1"/>
    <col min="7932" max="7932" width="15.7109375" style="1" customWidth="1"/>
    <col min="7933" max="7933" width="17.5703125" style="1" customWidth="1"/>
    <col min="7934" max="7934" width="16.140625" style="1" customWidth="1"/>
    <col min="7935" max="7935" width="11.140625" style="1" customWidth="1"/>
    <col min="7936" max="7936" width="14.42578125" style="1" customWidth="1"/>
    <col min="7937" max="7937" width="16.140625" style="1" customWidth="1"/>
    <col min="7938" max="7938" width="11.5703125" style="1" customWidth="1"/>
    <col min="7939" max="7939" width="14.42578125" style="1" customWidth="1"/>
    <col min="7940" max="7940" width="12.140625" style="1" customWidth="1"/>
    <col min="7941" max="8170" width="9.140625" style="1"/>
    <col min="8171" max="8171" width="2" style="1" customWidth="1"/>
    <col min="8172" max="8172" width="49.7109375" style="1" customWidth="1"/>
    <col min="8173" max="8173" width="10.7109375" style="1" customWidth="1"/>
    <col min="8174" max="8174" width="19" style="1" customWidth="1"/>
    <col min="8175" max="8175" width="18.28515625" style="1" customWidth="1"/>
    <col min="8176" max="8186" width="0" style="1" hidden="1" customWidth="1"/>
    <col min="8187" max="8187" width="12.85546875" style="1" customWidth="1"/>
    <col min="8188" max="8188" width="15.7109375" style="1" customWidth="1"/>
    <col min="8189" max="8189" width="17.5703125" style="1" customWidth="1"/>
    <col min="8190" max="8190" width="16.140625" style="1" customWidth="1"/>
    <col min="8191" max="8191" width="11.140625" style="1" customWidth="1"/>
    <col min="8192" max="8192" width="14.42578125" style="1" customWidth="1"/>
    <col min="8193" max="8193" width="16.140625" style="1" customWidth="1"/>
    <col min="8194" max="8194" width="11.5703125" style="1" customWidth="1"/>
    <col min="8195" max="8195" width="14.42578125" style="1" customWidth="1"/>
    <col min="8196" max="8196" width="12.140625" style="1" customWidth="1"/>
    <col min="8197" max="8426" width="9.140625" style="1"/>
    <col min="8427" max="8427" width="2" style="1" customWidth="1"/>
    <col min="8428" max="8428" width="49.7109375" style="1" customWidth="1"/>
    <col min="8429" max="8429" width="10.7109375" style="1" customWidth="1"/>
    <col min="8430" max="8430" width="19" style="1" customWidth="1"/>
    <col min="8431" max="8431" width="18.28515625" style="1" customWidth="1"/>
    <col min="8432" max="8442" width="0" style="1" hidden="1" customWidth="1"/>
    <col min="8443" max="8443" width="12.85546875" style="1" customWidth="1"/>
    <col min="8444" max="8444" width="15.7109375" style="1" customWidth="1"/>
    <col min="8445" max="8445" width="17.5703125" style="1" customWidth="1"/>
    <col min="8446" max="8446" width="16.140625" style="1" customWidth="1"/>
    <col min="8447" max="8447" width="11.140625" style="1" customWidth="1"/>
    <col min="8448" max="8448" width="14.42578125" style="1" customWidth="1"/>
    <col min="8449" max="8449" width="16.140625" style="1" customWidth="1"/>
    <col min="8450" max="8450" width="11.5703125" style="1" customWidth="1"/>
    <col min="8451" max="8451" width="14.42578125" style="1" customWidth="1"/>
    <col min="8452" max="8452" width="12.140625" style="1" customWidth="1"/>
    <col min="8453" max="8682" width="9.140625" style="1"/>
    <col min="8683" max="8683" width="2" style="1" customWidth="1"/>
    <col min="8684" max="8684" width="49.7109375" style="1" customWidth="1"/>
    <col min="8685" max="8685" width="10.7109375" style="1" customWidth="1"/>
    <col min="8686" max="8686" width="19" style="1" customWidth="1"/>
    <col min="8687" max="8687" width="18.28515625" style="1" customWidth="1"/>
    <col min="8688" max="8698" width="0" style="1" hidden="1" customWidth="1"/>
    <col min="8699" max="8699" width="12.85546875" style="1" customWidth="1"/>
    <col min="8700" max="8700" width="15.7109375" style="1" customWidth="1"/>
    <col min="8701" max="8701" width="17.5703125" style="1" customWidth="1"/>
    <col min="8702" max="8702" width="16.140625" style="1" customWidth="1"/>
    <col min="8703" max="8703" width="11.140625" style="1" customWidth="1"/>
    <col min="8704" max="8704" width="14.42578125" style="1" customWidth="1"/>
    <col min="8705" max="8705" width="16.140625" style="1" customWidth="1"/>
    <col min="8706" max="8706" width="11.5703125" style="1" customWidth="1"/>
    <col min="8707" max="8707" width="14.42578125" style="1" customWidth="1"/>
    <col min="8708" max="8708" width="12.140625" style="1" customWidth="1"/>
    <col min="8709" max="8938" width="9.140625" style="1"/>
    <col min="8939" max="8939" width="2" style="1" customWidth="1"/>
    <col min="8940" max="8940" width="49.7109375" style="1" customWidth="1"/>
    <col min="8941" max="8941" width="10.7109375" style="1" customWidth="1"/>
    <col min="8942" max="8942" width="19" style="1" customWidth="1"/>
    <col min="8943" max="8943" width="18.28515625" style="1" customWidth="1"/>
    <col min="8944" max="8954" width="0" style="1" hidden="1" customWidth="1"/>
    <col min="8955" max="8955" width="12.85546875" style="1" customWidth="1"/>
    <col min="8956" max="8956" width="15.7109375" style="1" customWidth="1"/>
    <col min="8957" max="8957" width="17.5703125" style="1" customWidth="1"/>
    <col min="8958" max="8958" width="16.140625" style="1" customWidth="1"/>
    <col min="8959" max="8959" width="11.140625" style="1" customWidth="1"/>
    <col min="8960" max="8960" width="14.42578125" style="1" customWidth="1"/>
    <col min="8961" max="8961" width="16.140625" style="1" customWidth="1"/>
    <col min="8962" max="8962" width="11.5703125" style="1" customWidth="1"/>
    <col min="8963" max="8963" width="14.42578125" style="1" customWidth="1"/>
    <col min="8964" max="8964" width="12.140625" style="1" customWidth="1"/>
    <col min="8965" max="9194" width="9.140625" style="1"/>
    <col min="9195" max="9195" width="2" style="1" customWidth="1"/>
    <col min="9196" max="9196" width="49.7109375" style="1" customWidth="1"/>
    <col min="9197" max="9197" width="10.7109375" style="1" customWidth="1"/>
    <col min="9198" max="9198" width="19" style="1" customWidth="1"/>
    <col min="9199" max="9199" width="18.28515625" style="1" customWidth="1"/>
    <col min="9200" max="9210" width="0" style="1" hidden="1" customWidth="1"/>
    <col min="9211" max="9211" width="12.85546875" style="1" customWidth="1"/>
    <col min="9212" max="9212" width="15.7109375" style="1" customWidth="1"/>
    <col min="9213" max="9213" width="17.5703125" style="1" customWidth="1"/>
    <col min="9214" max="9214" width="16.140625" style="1" customWidth="1"/>
    <col min="9215" max="9215" width="11.140625" style="1" customWidth="1"/>
    <col min="9216" max="9216" width="14.42578125" style="1" customWidth="1"/>
    <col min="9217" max="9217" width="16.140625" style="1" customWidth="1"/>
    <col min="9218" max="9218" width="11.5703125" style="1" customWidth="1"/>
    <col min="9219" max="9219" width="14.42578125" style="1" customWidth="1"/>
    <col min="9220" max="9220" width="12.140625" style="1" customWidth="1"/>
    <col min="9221" max="9450" width="9.140625" style="1"/>
    <col min="9451" max="9451" width="2" style="1" customWidth="1"/>
    <col min="9452" max="9452" width="49.7109375" style="1" customWidth="1"/>
    <col min="9453" max="9453" width="10.7109375" style="1" customWidth="1"/>
    <col min="9454" max="9454" width="19" style="1" customWidth="1"/>
    <col min="9455" max="9455" width="18.28515625" style="1" customWidth="1"/>
    <col min="9456" max="9466" width="0" style="1" hidden="1" customWidth="1"/>
    <col min="9467" max="9467" width="12.85546875" style="1" customWidth="1"/>
    <col min="9468" max="9468" width="15.7109375" style="1" customWidth="1"/>
    <col min="9469" max="9469" width="17.5703125" style="1" customWidth="1"/>
    <col min="9470" max="9470" width="16.140625" style="1" customWidth="1"/>
    <col min="9471" max="9471" width="11.140625" style="1" customWidth="1"/>
    <col min="9472" max="9472" width="14.42578125" style="1" customWidth="1"/>
    <col min="9473" max="9473" width="16.140625" style="1" customWidth="1"/>
    <col min="9474" max="9474" width="11.5703125" style="1" customWidth="1"/>
    <col min="9475" max="9475" width="14.42578125" style="1" customWidth="1"/>
    <col min="9476" max="9476" width="12.140625" style="1" customWidth="1"/>
    <col min="9477" max="9706" width="9.140625" style="1"/>
    <col min="9707" max="9707" width="2" style="1" customWidth="1"/>
    <col min="9708" max="9708" width="49.7109375" style="1" customWidth="1"/>
    <col min="9709" max="9709" width="10.7109375" style="1" customWidth="1"/>
    <col min="9710" max="9710" width="19" style="1" customWidth="1"/>
    <col min="9711" max="9711" width="18.28515625" style="1" customWidth="1"/>
    <col min="9712" max="9722" width="0" style="1" hidden="1" customWidth="1"/>
    <col min="9723" max="9723" width="12.85546875" style="1" customWidth="1"/>
    <col min="9724" max="9724" width="15.7109375" style="1" customWidth="1"/>
    <col min="9725" max="9725" width="17.5703125" style="1" customWidth="1"/>
    <col min="9726" max="9726" width="16.140625" style="1" customWidth="1"/>
    <col min="9727" max="9727" width="11.140625" style="1" customWidth="1"/>
    <col min="9728" max="9728" width="14.42578125" style="1" customWidth="1"/>
    <col min="9729" max="9729" width="16.140625" style="1" customWidth="1"/>
    <col min="9730" max="9730" width="11.5703125" style="1" customWidth="1"/>
    <col min="9731" max="9731" width="14.42578125" style="1" customWidth="1"/>
    <col min="9732" max="9732" width="12.140625" style="1" customWidth="1"/>
    <col min="9733" max="9962" width="9.140625" style="1"/>
    <col min="9963" max="9963" width="2" style="1" customWidth="1"/>
    <col min="9964" max="9964" width="49.7109375" style="1" customWidth="1"/>
    <col min="9965" max="9965" width="10.7109375" style="1" customWidth="1"/>
    <col min="9966" max="9966" width="19" style="1" customWidth="1"/>
    <col min="9967" max="9967" width="18.28515625" style="1" customWidth="1"/>
    <col min="9968" max="9978" width="0" style="1" hidden="1" customWidth="1"/>
    <col min="9979" max="9979" width="12.85546875" style="1" customWidth="1"/>
    <col min="9980" max="9980" width="15.7109375" style="1" customWidth="1"/>
    <col min="9981" max="9981" width="17.5703125" style="1" customWidth="1"/>
    <col min="9982" max="9982" width="16.140625" style="1" customWidth="1"/>
    <col min="9983" max="9983" width="11.140625" style="1" customWidth="1"/>
    <col min="9984" max="9984" width="14.42578125" style="1" customWidth="1"/>
    <col min="9985" max="9985" width="16.140625" style="1" customWidth="1"/>
    <col min="9986" max="9986" width="11.5703125" style="1" customWidth="1"/>
    <col min="9987" max="9987" width="14.42578125" style="1" customWidth="1"/>
    <col min="9988" max="9988" width="12.140625" style="1" customWidth="1"/>
    <col min="9989" max="10218" width="9.140625" style="1"/>
    <col min="10219" max="10219" width="2" style="1" customWidth="1"/>
    <col min="10220" max="10220" width="49.7109375" style="1" customWidth="1"/>
    <col min="10221" max="10221" width="10.7109375" style="1" customWidth="1"/>
    <col min="10222" max="10222" width="19" style="1" customWidth="1"/>
    <col min="10223" max="10223" width="18.28515625" style="1" customWidth="1"/>
    <col min="10224" max="10234" width="0" style="1" hidden="1" customWidth="1"/>
    <col min="10235" max="10235" width="12.85546875" style="1" customWidth="1"/>
    <col min="10236" max="10236" width="15.7109375" style="1" customWidth="1"/>
    <col min="10237" max="10237" width="17.5703125" style="1" customWidth="1"/>
    <col min="10238" max="10238" width="16.140625" style="1" customWidth="1"/>
    <col min="10239" max="10239" width="11.140625" style="1" customWidth="1"/>
    <col min="10240" max="10240" width="14.42578125" style="1" customWidth="1"/>
    <col min="10241" max="10241" width="16.140625" style="1" customWidth="1"/>
    <col min="10242" max="10242" width="11.5703125" style="1" customWidth="1"/>
    <col min="10243" max="10243" width="14.42578125" style="1" customWidth="1"/>
    <col min="10244" max="10244" width="12.140625" style="1" customWidth="1"/>
    <col min="10245" max="10474" width="9.140625" style="1"/>
    <col min="10475" max="10475" width="2" style="1" customWidth="1"/>
    <col min="10476" max="10476" width="49.7109375" style="1" customWidth="1"/>
    <col min="10477" max="10477" width="10.7109375" style="1" customWidth="1"/>
    <col min="10478" max="10478" width="19" style="1" customWidth="1"/>
    <col min="10479" max="10479" width="18.28515625" style="1" customWidth="1"/>
    <col min="10480" max="10490" width="0" style="1" hidden="1" customWidth="1"/>
    <col min="10491" max="10491" width="12.85546875" style="1" customWidth="1"/>
    <col min="10492" max="10492" width="15.7109375" style="1" customWidth="1"/>
    <col min="10493" max="10493" width="17.5703125" style="1" customWidth="1"/>
    <col min="10494" max="10494" width="16.140625" style="1" customWidth="1"/>
    <col min="10495" max="10495" width="11.140625" style="1" customWidth="1"/>
    <col min="10496" max="10496" width="14.42578125" style="1" customWidth="1"/>
    <col min="10497" max="10497" width="16.140625" style="1" customWidth="1"/>
    <col min="10498" max="10498" width="11.5703125" style="1" customWidth="1"/>
    <col min="10499" max="10499" width="14.42578125" style="1" customWidth="1"/>
    <col min="10500" max="10500" width="12.140625" style="1" customWidth="1"/>
    <col min="10501" max="10730" width="9.140625" style="1"/>
    <col min="10731" max="10731" width="2" style="1" customWidth="1"/>
    <col min="10732" max="10732" width="49.7109375" style="1" customWidth="1"/>
    <col min="10733" max="10733" width="10.7109375" style="1" customWidth="1"/>
    <col min="10734" max="10734" width="19" style="1" customWidth="1"/>
    <col min="10735" max="10735" width="18.28515625" style="1" customWidth="1"/>
    <col min="10736" max="10746" width="0" style="1" hidden="1" customWidth="1"/>
    <col min="10747" max="10747" width="12.85546875" style="1" customWidth="1"/>
    <col min="10748" max="10748" width="15.7109375" style="1" customWidth="1"/>
    <col min="10749" max="10749" width="17.5703125" style="1" customWidth="1"/>
    <col min="10750" max="10750" width="16.140625" style="1" customWidth="1"/>
    <col min="10751" max="10751" width="11.140625" style="1" customWidth="1"/>
    <col min="10752" max="10752" width="14.42578125" style="1" customWidth="1"/>
    <col min="10753" max="10753" width="16.140625" style="1" customWidth="1"/>
    <col min="10754" max="10754" width="11.5703125" style="1" customWidth="1"/>
    <col min="10755" max="10755" width="14.42578125" style="1" customWidth="1"/>
    <col min="10756" max="10756" width="12.140625" style="1" customWidth="1"/>
    <col min="10757" max="10986" width="9.140625" style="1"/>
    <col min="10987" max="10987" width="2" style="1" customWidth="1"/>
    <col min="10988" max="10988" width="49.7109375" style="1" customWidth="1"/>
    <col min="10989" max="10989" width="10.7109375" style="1" customWidth="1"/>
    <col min="10990" max="10990" width="19" style="1" customWidth="1"/>
    <col min="10991" max="10991" width="18.28515625" style="1" customWidth="1"/>
    <col min="10992" max="11002" width="0" style="1" hidden="1" customWidth="1"/>
    <col min="11003" max="11003" width="12.85546875" style="1" customWidth="1"/>
    <col min="11004" max="11004" width="15.7109375" style="1" customWidth="1"/>
    <col min="11005" max="11005" width="17.5703125" style="1" customWidth="1"/>
    <col min="11006" max="11006" width="16.140625" style="1" customWidth="1"/>
    <col min="11007" max="11007" width="11.140625" style="1" customWidth="1"/>
    <col min="11008" max="11008" width="14.42578125" style="1" customWidth="1"/>
    <col min="11009" max="11009" width="16.140625" style="1" customWidth="1"/>
    <col min="11010" max="11010" width="11.5703125" style="1" customWidth="1"/>
    <col min="11011" max="11011" width="14.42578125" style="1" customWidth="1"/>
    <col min="11012" max="11012" width="12.140625" style="1" customWidth="1"/>
    <col min="11013" max="11242" width="9.140625" style="1"/>
    <col min="11243" max="11243" width="2" style="1" customWidth="1"/>
    <col min="11244" max="11244" width="49.7109375" style="1" customWidth="1"/>
    <col min="11245" max="11245" width="10.7109375" style="1" customWidth="1"/>
    <col min="11246" max="11246" width="19" style="1" customWidth="1"/>
    <col min="11247" max="11247" width="18.28515625" style="1" customWidth="1"/>
    <col min="11248" max="11258" width="0" style="1" hidden="1" customWidth="1"/>
    <col min="11259" max="11259" width="12.85546875" style="1" customWidth="1"/>
    <col min="11260" max="11260" width="15.7109375" style="1" customWidth="1"/>
    <col min="11261" max="11261" width="17.5703125" style="1" customWidth="1"/>
    <col min="11262" max="11262" width="16.140625" style="1" customWidth="1"/>
    <col min="11263" max="11263" width="11.140625" style="1" customWidth="1"/>
    <col min="11264" max="11264" width="14.42578125" style="1" customWidth="1"/>
    <col min="11265" max="11265" width="16.140625" style="1" customWidth="1"/>
    <col min="11266" max="11266" width="11.5703125" style="1" customWidth="1"/>
    <col min="11267" max="11267" width="14.42578125" style="1" customWidth="1"/>
    <col min="11268" max="11268" width="12.140625" style="1" customWidth="1"/>
    <col min="11269" max="11498" width="9.140625" style="1"/>
    <col min="11499" max="11499" width="2" style="1" customWidth="1"/>
    <col min="11500" max="11500" width="49.7109375" style="1" customWidth="1"/>
    <col min="11501" max="11501" width="10.7109375" style="1" customWidth="1"/>
    <col min="11502" max="11502" width="19" style="1" customWidth="1"/>
    <col min="11503" max="11503" width="18.28515625" style="1" customWidth="1"/>
    <col min="11504" max="11514" width="0" style="1" hidden="1" customWidth="1"/>
    <col min="11515" max="11515" width="12.85546875" style="1" customWidth="1"/>
    <col min="11516" max="11516" width="15.7109375" style="1" customWidth="1"/>
    <col min="11517" max="11517" width="17.5703125" style="1" customWidth="1"/>
    <col min="11518" max="11518" width="16.140625" style="1" customWidth="1"/>
    <col min="11519" max="11519" width="11.140625" style="1" customWidth="1"/>
    <col min="11520" max="11520" width="14.42578125" style="1" customWidth="1"/>
    <col min="11521" max="11521" width="16.140625" style="1" customWidth="1"/>
    <col min="11522" max="11522" width="11.5703125" style="1" customWidth="1"/>
    <col min="11523" max="11523" width="14.42578125" style="1" customWidth="1"/>
    <col min="11524" max="11524" width="12.140625" style="1" customWidth="1"/>
    <col min="11525" max="11754" width="9.140625" style="1"/>
    <col min="11755" max="11755" width="2" style="1" customWidth="1"/>
    <col min="11756" max="11756" width="49.7109375" style="1" customWidth="1"/>
    <col min="11757" max="11757" width="10.7109375" style="1" customWidth="1"/>
    <col min="11758" max="11758" width="19" style="1" customWidth="1"/>
    <col min="11759" max="11759" width="18.28515625" style="1" customWidth="1"/>
    <col min="11760" max="11770" width="0" style="1" hidden="1" customWidth="1"/>
    <col min="11771" max="11771" width="12.85546875" style="1" customWidth="1"/>
    <col min="11772" max="11772" width="15.7109375" style="1" customWidth="1"/>
    <col min="11773" max="11773" width="17.5703125" style="1" customWidth="1"/>
    <col min="11774" max="11774" width="16.140625" style="1" customWidth="1"/>
    <col min="11775" max="11775" width="11.140625" style="1" customWidth="1"/>
    <col min="11776" max="11776" width="14.42578125" style="1" customWidth="1"/>
    <col min="11777" max="11777" width="16.140625" style="1" customWidth="1"/>
    <col min="11778" max="11778" width="11.5703125" style="1" customWidth="1"/>
    <col min="11779" max="11779" width="14.42578125" style="1" customWidth="1"/>
    <col min="11780" max="11780" width="12.140625" style="1" customWidth="1"/>
    <col min="11781" max="12010" width="9.140625" style="1"/>
    <col min="12011" max="12011" width="2" style="1" customWidth="1"/>
    <col min="12012" max="12012" width="49.7109375" style="1" customWidth="1"/>
    <col min="12013" max="12013" width="10.7109375" style="1" customWidth="1"/>
    <col min="12014" max="12014" width="19" style="1" customWidth="1"/>
    <col min="12015" max="12015" width="18.28515625" style="1" customWidth="1"/>
    <col min="12016" max="12026" width="0" style="1" hidden="1" customWidth="1"/>
    <col min="12027" max="12027" width="12.85546875" style="1" customWidth="1"/>
    <col min="12028" max="12028" width="15.7109375" style="1" customWidth="1"/>
    <col min="12029" max="12029" width="17.5703125" style="1" customWidth="1"/>
    <col min="12030" max="12030" width="16.140625" style="1" customWidth="1"/>
    <col min="12031" max="12031" width="11.140625" style="1" customWidth="1"/>
    <col min="12032" max="12032" width="14.42578125" style="1" customWidth="1"/>
    <col min="12033" max="12033" width="16.140625" style="1" customWidth="1"/>
    <col min="12034" max="12034" width="11.5703125" style="1" customWidth="1"/>
    <col min="12035" max="12035" width="14.42578125" style="1" customWidth="1"/>
    <col min="12036" max="12036" width="12.140625" style="1" customWidth="1"/>
    <col min="12037" max="12266" width="9.140625" style="1"/>
    <col min="12267" max="12267" width="2" style="1" customWidth="1"/>
    <col min="12268" max="12268" width="49.7109375" style="1" customWidth="1"/>
    <col min="12269" max="12269" width="10.7109375" style="1" customWidth="1"/>
    <col min="12270" max="12270" width="19" style="1" customWidth="1"/>
    <col min="12271" max="12271" width="18.28515625" style="1" customWidth="1"/>
    <col min="12272" max="12282" width="0" style="1" hidden="1" customWidth="1"/>
    <col min="12283" max="12283" width="12.85546875" style="1" customWidth="1"/>
    <col min="12284" max="12284" width="15.7109375" style="1" customWidth="1"/>
    <col min="12285" max="12285" width="17.5703125" style="1" customWidth="1"/>
    <col min="12286" max="12286" width="16.140625" style="1" customWidth="1"/>
    <col min="12287" max="12287" width="11.140625" style="1" customWidth="1"/>
    <col min="12288" max="12288" width="14.42578125" style="1" customWidth="1"/>
    <col min="12289" max="12289" width="16.140625" style="1" customWidth="1"/>
    <col min="12290" max="12290" width="11.5703125" style="1" customWidth="1"/>
    <col min="12291" max="12291" width="14.42578125" style="1" customWidth="1"/>
    <col min="12292" max="12292" width="12.140625" style="1" customWidth="1"/>
    <col min="12293" max="12522" width="9.140625" style="1"/>
    <col min="12523" max="12523" width="2" style="1" customWidth="1"/>
    <col min="12524" max="12524" width="49.7109375" style="1" customWidth="1"/>
    <col min="12525" max="12525" width="10.7109375" style="1" customWidth="1"/>
    <col min="12526" max="12526" width="19" style="1" customWidth="1"/>
    <col min="12527" max="12527" width="18.28515625" style="1" customWidth="1"/>
    <col min="12528" max="12538" width="0" style="1" hidden="1" customWidth="1"/>
    <col min="12539" max="12539" width="12.85546875" style="1" customWidth="1"/>
    <col min="12540" max="12540" width="15.7109375" style="1" customWidth="1"/>
    <col min="12541" max="12541" width="17.5703125" style="1" customWidth="1"/>
    <col min="12542" max="12542" width="16.140625" style="1" customWidth="1"/>
    <col min="12543" max="12543" width="11.140625" style="1" customWidth="1"/>
    <col min="12544" max="12544" width="14.42578125" style="1" customWidth="1"/>
    <col min="12545" max="12545" width="16.140625" style="1" customWidth="1"/>
    <col min="12546" max="12546" width="11.5703125" style="1" customWidth="1"/>
    <col min="12547" max="12547" width="14.42578125" style="1" customWidth="1"/>
    <col min="12548" max="12548" width="12.140625" style="1" customWidth="1"/>
    <col min="12549" max="12778" width="9.140625" style="1"/>
    <col min="12779" max="12779" width="2" style="1" customWidth="1"/>
    <col min="12780" max="12780" width="49.7109375" style="1" customWidth="1"/>
    <col min="12781" max="12781" width="10.7109375" style="1" customWidth="1"/>
    <col min="12782" max="12782" width="19" style="1" customWidth="1"/>
    <col min="12783" max="12783" width="18.28515625" style="1" customWidth="1"/>
    <col min="12784" max="12794" width="0" style="1" hidden="1" customWidth="1"/>
    <col min="12795" max="12795" width="12.85546875" style="1" customWidth="1"/>
    <col min="12796" max="12796" width="15.7109375" style="1" customWidth="1"/>
    <col min="12797" max="12797" width="17.5703125" style="1" customWidth="1"/>
    <col min="12798" max="12798" width="16.140625" style="1" customWidth="1"/>
    <col min="12799" max="12799" width="11.140625" style="1" customWidth="1"/>
    <col min="12800" max="12800" width="14.42578125" style="1" customWidth="1"/>
    <col min="12801" max="12801" width="16.140625" style="1" customWidth="1"/>
    <col min="12802" max="12802" width="11.5703125" style="1" customWidth="1"/>
    <col min="12803" max="12803" width="14.42578125" style="1" customWidth="1"/>
    <col min="12804" max="12804" width="12.140625" style="1" customWidth="1"/>
    <col min="12805" max="13034" width="9.140625" style="1"/>
    <col min="13035" max="13035" width="2" style="1" customWidth="1"/>
    <col min="13036" max="13036" width="49.7109375" style="1" customWidth="1"/>
    <col min="13037" max="13037" width="10.7109375" style="1" customWidth="1"/>
    <col min="13038" max="13038" width="19" style="1" customWidth="1"/>
    <col min="13039" max="13039" width="18.28515625" style="1" customWidth="1"/>
    <col min="13040" max="13050" width="0" style="1" hidden="1" customWidth="1"/>
    <col min="13051" max="13051" width="12.85546875" style="1" customWidth="1"/>
    <col min="13052" max="13052" width="15.7109375" style="1" customWidth="1"/>
    <col min="13053" max="13053" width="17.5703125" style="1" customWidth="1"/>
    <col min="13054" max="13054" width="16.140625" style="1" customWidth="1"/>
    <col min="13055" max="13055" width="11.140625" style="1" customWidth="1"/>
    <col min="13056" max="13056" width="14.42578125" style="1" customWidth="1"/>
    <col min="13057" max="13057" width="16.140625" style="1" customWidth="1"/>
    <col min="13058" max="13058" width="11.5703125" style="1" customWidth="1"/>
    <col min="13059" max="13059" width="14.42578125" style="1" customWidth="1"/>
    <col min="13060" max="13060" width="12.140625" style="1" customWidth="1"/>
    <col min="13061" max="13290" width="9.140625" style="1"/>
    <col min="13291" max="13291" width="2" style="1" customWidth="1"/>
    <col min="13292" max="13292" width="49.7109375" style="1" customWidth="1"/>
    <col min="13293" max="13293" width="10.7109375" style="1" customWidth="1"/>
    <col min="13294" max="13294" width="19" style="1" customWidth="1"/>
    <col min="13295" max="13295" width="18.28515625" style="1" customWidth="1"/>
    <col min="13296" max="13306" width="0" style="1" hidden="1" customWidth="1"/>
    <col min="13307" max="13307" width="12.85546875" style="1" customWidth="1"/>
    <col min="13308" max="13308" width="15.7109375" style="1" customWidth="1"/>
    <col min="13309" max="13309" width="17.5703125" style="1" customWidth="1"/>
    <col min="13310" max="13310" width="16.140625" style="1" customWidth="1"/>
    <col min="13311" max="13311" width="11.140625" style="1" customWidth="1"/>
    <col min="13312" max="13312" width="14.42578125" style="1" customWidth="1"/>
    <col min="13313" max="13313" width="16.140625" style="1" customWidth="1"/>
    <col min="13314" max="13314" width="11.5703125" style="1" customWidth="1"/>
    <col min="13315" max="13315" width="14.42578125" style="1" customWidth="1"/>
    <col min="13316" max="13316" width="12.140625" style="1" customWidth="1"/>
    <col min="13317" max="13546" width="9.140625" style="1"/>
    <col min="13547" max="13547" width="2" style="1" customWidth="1"/>
    <col min="13548" max="13548" width="49.7109375" style="1" customWidth="1"/>
    <col min="13549" max="13549" width="10.7109375" style="1" customWidth="1"/>
    <col min="13550" max="13550" width="19" style="1" customWidth="1"/>
    <col min="13551" max="13551" width="18.28515625" style="1" customWidth="1"/>
    <col min="13552" max="13562" width="0" style="1" hidden="1" customWidth="1"/>
    <col min="13563" max="13563" width="12.85546875" style="1" customWidth="1"/>
    <col min="13564" max="13564" width="15.7109375" style="1" customWidth="1"/>
    <col min="13565" max="13565" width="17.5703125" style="1" customWidth="1"/>
    <col min="13566" max="13566" width="16.140625" style="1" customWidth="1"/>
    <col min="13567" max="13567" width="11.140625" style="1" customWidth="1"/>
    <col min="13568" max="13568" width="14.42578125" style="1" customWidth="1"/>
    <col min="13569" max="13569" width="16.140625" style="1" customWidth="1"/>
    <col min="13570" max="13570" width="11.5703125" style="1" customWidth="1"/>
    <col min="13571" max="13571" width="14.42578125" style="1" customWidth="1"/>
    <col min="13572" max="13572" width="12.140625" style="1" customWidth="1"/>
    <col min="13573" max="13802" width="9.140625" style="1"/>
    <col min="13803" max="13803" width="2" style="1" customWidth="1"/>
    <col min="13804" max="13804" width="49.7109375" style="1" customWidth="1"/>
    <col min="13805" max="13805" width="10.7109375" style="1" customWidth="1"/>
    <col min="13806" max="13806" width="19" style="1" customWidth="1"/>
    <col min="13807" max="13807" width="18.28515625" style="1" customWidth="1"/>
    <col min="13808" max="13818" width="0" style="1" hidden="1" customWidth="1"/>
    <col min="13819" max="13819" width="12.85546875" style="1" customWidth="1"/>
    <col min="13820" max="13820" width="15.7109375" style="1" customWidth="1"/>
    <col min="13821" max="13821" width="17.5703125" style="1" customWidth="1"/>
    <col min="13822" max="13822" width="16.140625" style="1" customWidth="1"/>
    <col min="13823" max="13823" width="11.140625" style="1" customWidth="1"/>
    <col min="13824" max="13824" width="14.42578125" style="1" customWidth="1"/>
    <col min="13825" max="13825" width="16.140625" style="1" customWidth="1"/>
    <col min="13826" max="13826" width="11.5703125" style="1" customWidth="1"/>
    <col min="13827" max="13827" width="14.42578125" style="1" customWidth="1"/>
    <col min="13828" max="13828" width="12.140625" style="1" customWidth="1"/>
    <col min="13829" max="14058" width="9.140625" style="1"/>
    <col min="14059" max="14059" width="2" style="1" customWidth="1"/>
    <col min="14060" max="14060" width="49.7109375" style="1" customWidth="1"/>
    <col min="14061" max="14061" width="10.7109375" style="1" customWidth="1"/>
    <col min="14062" max="14062" width="19" style="1" customWidth="1"/>
    <col min="14063" max="14063" width="18.28515625" style="1" customWidth="1"/>
    <col min="14064" max="14074" width="0" style="1" hidden="1" customWidth="1"/>
    <col min="14075" max="14075" width="12.85546875" style="1" customWidth="1"/>
    <col min="14076" max="14076" width="15.7109375" style="1" customWidth="1"/>
    <col min="14077" max="14077" width="17.5703125" style="1" customWidth="1"/>
    <col min="14078" max="14078" width="16.140625" style="1" customWidth="1"/>
    <col min="14079" max="14079" width="11.140625" style="1" customWidth="1"/>
    <col min="14080" max="14080" width="14.42578125" style="1" customWidth="1"/>
    <col min="14081" max="14081" width="16.140625" style="1" customWidth="1"/>
    <col min="14082" max="14082" width="11.5703125" style="1" customWidth="1"/>
    <col min="14083" max="14083" width="14.42578125" style="1" customWidth="1"/>
    <col min="14084" max="14084" width="12.140625" style="1" customWidth="1"/>
    <col min="14085" max="14314" width="9.140625" style="1"/>
    <col min="14315" max="14315" width="2" style="1" customWidth="1"/>
    <col min="14316" max="14316" width="49.7109375" style="1" customWidth="1"/>
    <col min="14317" max="14317" width="10.7109375" style="1" customWidth="1"/>
    <col min="14318" max="14318" width="19" style="1" customWidth="1"/>
    <col min="14319" max="14319" width="18.28515625" style="1" customWidth="1"/>
    <col min="14320" max="14330" width="0" style="1" hidden="1" customWidth="1"/>
    <col min="14331" max="14331" width="12.85546875" style="1" customWidth="1"/>
    <col min="14332" max="14332" width="15.7109375" style="1" customWidth="1"/>
    <col min="14333" max="14333" width="17.5703125" style="1" customWidth="1"/>
    <col min="14334" max="14334" width="16.140625" style="1" customWidth="1"/>
    <col min="14335" max="14335" width="11.140625" style="1" customWidth="1"/>
    <col min="14336" max="14336" width="14.42578125" style="1" customWidth="1"/>
    <col min="14337" max="14337" width="16.140625" style="1" customWidth="1"/>
    <col min="14338" max="14338" width="11.5703125" style="1" customWidth="1"/>
    <col min="14339" max="14339" width="14.42578125" style="1" customWidth="1"/>
    <col min="14340" max="14340" width="12.140625" style="1" customWidth="1"/>
    <col min="14341" max="14570" width="9.140625" style="1"/>
    <col min="14571" max="14571" width="2" style="1" customWidth="1"/>
    <col min="14572" max="14572" width="49.7109375" style="1" customWidth="1"/>
    <col min="14573" max="14573" width="10.7109375" style="1" customWidth="1"/>
    <col min="14574" max="14574" width="19" style="1" customWidth="1"/>
    <col min="14575" max="14575" width="18.28515625" style="1" customWidth="1"/>
    <col min="14576" max="14586" width="0" style="1" hidden="1" customWidth="1"/>
    <col min="14587" max="14587" width="12.85546875" style="1" customWidth="1"/>
    <col min="14588" max="14588" width="15.7109375" style="1" customWidth="1"/>
    <col min="14589" max="14589" width="17.5703125" style="1" customWidth="1"/>
    <col min="14590" max="14590" width="16.140625" style="1" customWidth="1"/>
    <col min="14591" max="14591" width="11.140625" style="1" customWidth="1"/>
    <col min="14592" max="14592" width="14.42578125" style="1" customWidth="1"/>
    <col min="14593" max="14593" width="16.140625" style="1" customWidth="1"/>
    <col min="14594" max="14594" width="11.5703125" style="1" customWidth="1"/>
    <col min="14595" max="14595" width="14.42578125" style="1" customWidth="1"/>
    <col min="14596" max="14596" width="12.140625" style="1" customWidth="1"/>
    <col min="14597" max="14826" width="9.140625" style="1"/>
    <col min="14827" max="14827" width="2" style="1" customWidth="1"/>
    <col min="14828" max="14828" width="49.7109375" style="1" customWidth="1"/>
    <col min="14829" max="14829" width="10.7109375" style="1" customWidth="1"/>
    <col min="14830" max="14830" width="19" style="1" customWidth="1"/>
    <col min="14831" max="14831" width="18.28515625" style="1" customWidth="1"/>
    <col min="14832" max="14842" width="0" style="1" hidden="1" customWidth="1"/>
    <col min="14843" max="14843" width="12.85546875" style="1" customWidth="1"/>
    <col min="14844" max="14844" width="15.7109375" style="1" customWidth="1"/>
    <col min="14845" max="14845" width="17.5703125" style="1" customWidth="1"/>
    <col min="14846" max="14846" width="16.140625" style="1" customWidth="1"/>
    <col min="14847" max="14847" width="11.140625" style="1" customWidth="1"/>
    <col min="14848" max="14848" width="14.42578125" style="1" customWidth="1"/>
    <col min="14849" max="14849" width="16.140625" style="1" customWidth="1"/>
    <col min="14850" max="14850" width="11.5703125" style="1" customWidth="1"/>
    <col min="14851" max="14851" width="14.42578125" style="1" customWidth="1"/>
    <col min="14852" max="14852" width="12.140625" style="1" customWidth="1"/>
    <col min="14853" max="15082" width="9.140625" style="1"/>
    <col min="15083" max="15083" width="2" style="1" customWidth="1"/>
    <col min="15084" max="15084" width="49.7109375" style="1" customWidth="1"/>
    <col min="15085" max="15085" width="10.7109375" style="1" customWidth="1"/>
    <col min="15086" max="15086" width="19" style="1" customWidth="1"/>
    <col min="15087" max="15087" width="18.28515625" style="1" customWidth="1"/>
    <col min="15088" max="15098" width="0" style="1" hidden="1" customWidth="1"/>
    <col min="15099" max="15099" width="12.85546875" style="1" customWidth="1"/>
    <col min="15100" max="15100" width="15.7109375" style="1" customWidth="1"/>
    <col min="15101" max="15101" width="17.5703125" style="1" customWidth="1"/>
    <col min="15102" max="15102" width="16.140625" style="1" customWidth="1"/>
    <col min="15103" max="15103" width="11.140625" style="1" customWidth="1"/>
    <col min="15104" max="15104" width="14.42578125" style="1" customWidth="1"/>
    <col min="15105" max="15105" width="16.140625" style="1" customWidth="1"/>
    <col min="15106" max="15106" width="11.5703125" style="1" customWidth="1"/>
    <col min="15107" max="15107" width="14.42578125" style="1" customWidth="1"/>
    <col min="15108" max="15108" width="12.140625" style="1" customWidth="1"/>
    <col min="15109" max="15338" width="9.140625" style="1"/>
    <col min="15339" max="15339" width="2" style="1" customWidth="1"/>
    <col min="15340" max="15340" width="49.7109375" style="1" customWidth="1"/>
    <col min="15341" max="15341" width="10.7109375" style="1" customWidth="1"/>
    <col min="15342" max="15342" width="19" style="1" customWidth="1"/>
    <col min="15343" max="15343" width="18.28515625" style="1" customWidth="1"/>
    <col min="15344" max="15354" width="0" style="1" hidden="1" customWidth="1"/>
    <col min="15355" max="15355" width="12.85546875" style="1" customWidth="1"/>
    <col min="15356" max="15356" width="15.7109375" style="1" customWidth="1"/>
    <col min="15357" max="15357" width="17.5703125" style="1" customWidth="1"/>
    <col min="15358" max="15358" width="16.140625" style="1" customWidth="1"/>
    <col min="15359" max="15359" width="11.140625" style="1" customWidth="1"/>
    <col min="15360" max="15360" width="14.42578125" style="1" customWidth="1"/>
    <col min="15361" max="15361" width="16.140625" style="1" customWidth="1"/>
    <col min="15362" max="15362" width="11.5703125" style="1" customWidth="1"/>
    <col min="15363" max="15363" width="14.42578125" style="1" customWidth="1"/>
    <col min="15364" max="15364" width="12.140625" style="1" customWidth="1"/>
    <col min="15365" max="15594" width="9.140625" style="1"/>
    <col min="15595" max="15595" width="2" style="1" customWidth="1"/>
    <col min="15596" max="15596" width="49.7109375" style="1" customWidth="1"/>
    <col min="15597" max="15597" width="10.7109375" style="1" customWidth="1"/>
    <col min="15598" max="15598" width="19" style="1" customWidth="1"/>
    <col min="15599" max="15599" width="18.28515625" style="1" customWidth="1"/>
    <col min="15600" max="15610" width="0" style="1" hidden="1" customWidth="1"/>
    <col min="15611" max="15611" width="12.85546875" style="1" customWidth="1"/>
    <col min="15612" max="15612" width="15.7109375" style="1" customWidth="1"/>
    <col min="15613" max="15613" width="17.5703125" style="1" customWidth="1"/>
    <col min="15614" max="15614" width="16.140625" style="1" customWidth="1"/>
    <col min="15615" max="15615" width="11.140625" style="1" customWidth="1"/>
    <col min="15616" max="15616" width="14.42578125" style="1" customWidth="1"/>
    <col min="15617" max="15617" width="16.140625" style="1" customWidth="1"/>
    <col min="15618" max="15618" width="11.5703125" style="1" customWidth="1"/>
    <col min="15619" max="15619" width="14.42578125" style="1" customWidth="1"/>
    <col min="15620" max="15620" width="12.140625" style="1" customWidth="1"/>
    <col min="15621" max="15850" width="9.140625" style="1"/>
    <col min="15851" max="15851" width="2" style="1" customWidth="1"/>
    <col min="15852" max="15852" width="49.7109375" style="1" customWidth="1"/>
    <col min="15853" max="15853" width="10.7109375" style="1" customWidth="1"/>
    <col min="15854" max="15854" width="19" style="1" customWidth="1"/>
    <col min="15855" max="15855" width="18.28515625" style="1" customWidth="1"/>
    <col min="15856" max="15866" width="0" style="1" hidden="1" customWidth="1"/>
    <col min="15867" max="15867" width="12.85546875" style="1" customWidth="1"/>
    <col min="15868" max="15868" width="15.7109375" style="1" customWidth="1"/>
    <col min="15869" max="15869" width="17.5703125" style="1" customWidth="1"/>
    <col min="15870" max="15870" width="16.140625" style="1" customWidth="1"/>
    <col min="15871" max="15871" width="11.140625" style="1" customWidth="1"/>
    <col min="15872" max="15872" width="14.42578125" style="1" customWidth="1"/>
    <col min="15873" max="15873" width="16.140625" style="1" customWidth="1"/>
    <col min="15874" max="15874" width="11.5703125" style="1" customWidth="1"/>
    <col min="15875" max="15875" width="14.42578125" style="1" customWidth="1"/>
    <col min="15876" max="15876" width="12.140625" style="1" customWidth="1"/>
    <col min="15877" max="16106" width="9.140625" style="1"/>
    <col min="16107" max="16107" width="2" style="1" customWidth="1"/>
    <col min="16108" max="16108" width="49.7109375" style="1" customWidth="1"/>
    <col min="16109" max="16109" width="10.7109375" style="1" customWidth="1"/>
    <col min="16110" max="16110" width="19" style="1" customWidth="1"/>
    <col min="16111" max="16111" width="18.28515625" style="1" customWidth="1"/>
    <col min="16112" max="16122" width="0" style="1" hidden="1" customWidth="1"/>
    <col min="16123" max="16123" width="12.85546875" style="1" customWidth="1"/>
    <col min="16124" max="16124" width="15.7109375" style="1" customWidth="1"/>
    <col min="16125" max="16125" width="17.5703125" style="1" customWidth="1"/>
    <col min="16126" max="16126" width="16.140625" style="1" customWidth="1"/>
    <col min="16127" max="16127" width="11.140625" style="1" customWidth="1"/>
    <col min="16128" max="16128" width="14.42578125" style="1" customWidth="1"/>
    <col min="16129" max="16129" width="16.140625" style="1" customWidth="1"/>
    <col min="16130" max="16130" width="11.5703125" style="1" customWidth="1"/>
    <col min="16131" max="16131" width="14.42578125" style="1" customWidth="1"/>
    <col min="16132" max="16132" width="12.140625" style="1" customWidth="1"/>
    <col min="16133" max="16384" width="9.140625" style="1"/>
  </cols>
  <sheetData>
    <row r="1" spans="1:5" ht="15" x14ac:dyDescent="0.25">
      <c r="A1" s="64"/>
      <c r="B1" s="64"/>
      <c r="C1" s="164" t="s">
        <v>156</v>
      </c>
      <c r="D1" s="164"/>
      <c r="E1" s="164"/>
    </row>
    <row r="2" spans="1:5" ht="15" x14ac:dyDescent="0.25">
      <c r="A2" s="64"/>
      <c r="B2" s="64"/>
      <c r="C2" s="164" t="s">
        <v>1</v>
      </c>
      <c r="D2" s="164"/>
      <c r="E2" s="164"/>
    </row>
    <row r="3" spans="1:5" ht="15" x14ac:dyDescent="0.25">
      <c r="A3" s="64"/>
      <c r="B3" s="64"/>
      <c r="C3" s="164" t="s">
        <v>2</v>
      </c>
      <c r="D3" s="164"/>
      <c r="E3" s="164"/>
    </row>
    <row r="4" spans="1:5" ht="15" x14ac:dyDescent="0.25">
      <c r="A4" s="64"/>
      <c r="B4" s="64"/>
      <c r="C4" s="164" t="s">
        <v>3</v>
      </c>
      <c r="D4" s="164"/>
      <c r="E4" s="164"/>
    </row>
    <row r="5" spans="1:5" ht="15" x14ac:dyDescent="0.25">
      <c r="A5" s="64"/>
      <c r="B5" s="64"/>
      <c r="C5" s="65"/>
      <c r="D5" s="133"/>
      <c r="E5" s="65"/>
    </row>
    <row r="6" spans="1:5" ht="15" x14ac:dyDescent="0.25">
      <c r="A6" s="64"/>
      <c r="B6" s="4" t="s">
        <v>4</v>
      </c>
      <c r="C6" s="65"/>
      <c r="D6" s="133"/>
      <c r="E6" s="65" t="s">
        <v>5</v>
      </c>
    </row>
    <row r="7" spans="1:5" ht="15" x14ac:dyDescent="0.25">
      <c r="A7" s="64"/>
      <c r="B7" s="4"/>
      <c r="C7" s="65"/>
      <c r="D7" s="133"/>
      <c r="E7" s="65"/>
    </row>
    <row r="8" spans="1:5" ht="15.75" x14ac:dyDescent="0.25">
      <c r="A8" s="64"/>
      <c r="B8" s="165" t="s">
        <v>157</v>
      </c>
      <c r="C8" s="165"/>
      <c r="D8" s="165"/>
      <c r="E8" s="165"/>
    </row>
    <row r="9" spans="1:5" ht="15" x14ac:dyDescent="0.25">
      <c r="A9" s="64"/>
      <c r="B9" s="45"/>
      <c r="C9" s="66"/>
      <c r="D9" s="134"/>
      <c r="E9" s="45"/>
    </row>
    <row r="10" spans="1:5" ht="12.75" customHeight="1" x14ac:dyDescent="0.25">
      <c r="A10" s="64"/>
      <c r="B10" s="166" t="s">
        <v>106</v>
      </c>
      <c r="C10" s="166"/>
      <c r="D10" s="166"/>
      <c r="E10" s="166"/>
    </row>
    <row r="11" spans="1:5" ht="15" x14ac:dyDescent="0.25">
      <c r="A11" s="64"/>
      <c r="B11" s="45"/>
      <c r="C11" s="45"/>
      <c r="D11" s="134"/>
      <c r="E11" s="67" t="s">
        <v>158</v>
      </c>
    </row>
    <row r="12" spans="1:5" ht="15" x14ac:dyDescent="0.25">
      <c r="A12" s="64"/>
      <c r="B12" s="45"/>
      <c r="C12" s="45"/>
      <c r="D12" s="134"/>
      <c r="E12" s="45"/>
    </row>
    <row r="13" spans="1:5" ht="33.75" customHeight="1" x14ac:dyDescent="0.2">
      <c r="A13" s="64"/>
      <c r="B13" s="68" t="s">
        <v>107</v>
      </c>
      <c r="C13" s="68" t="s">
        <v>9</v>
      </c>
      <c r="D13" s="135" t="s">
        <v>108</v>
      </c>
      <c r="E13" s="68" t="s">
        <v>159</v>
      </c>
    </row>
    <row r="14" spans="1:5" ht="13.5" customHeight="1" thickBot="1" x14ac:dyDescent="0.25">
      <c r="A14" s="64"/>
      <c r="B14" s="162" t="s">
        <v>160</v>
      </c>
      <c r="C14" s="162"/>
      <c r="D14" s="162"/>
      <c r="E14" s="162"/>
    </row>
    <row r="15" spans="1:5" ht="27.75" customHeight="1" thickBot="1" x14ac:dyDescent="0.25">
      <c r="A15" s="64"/>
      <c r="B15" s="69" t="s">
        <v>161</v>
      </c>
      <c r="C15" s="70" t="s">
        <v>14</v>
      </c>
      <c r="D15" s="136">
        <f>SUM(D16:D22)</f>
        <v>11457162.064820001</v>
      </c>
      <c r="E15" s="71">
        <v>13796459.512639999</v>
      </c>
    </row>
    <row r="16" spans="1:5" ht="22.5" customHeight="1" x14ac:dyDescent="0.2">
      <c r="A16" s="64"/>
      <c r="B16" s="72" t="s">
        <v>132</v>
      </c>
      <c r="C16" s="73"/>
      <c r="D16" s="137"/>
      <c r="E16" s="74"/>
    </row>
    <row r="17" spans="1:5" ht="15.75" customHeight="1" x14ac:dyDescent="0.2">
      <c r="A17" s="64"/>
      <c r="B17" s="75" t="s">
        <v>162</v>
      </c>
      <c r="C17" s="76" t="s">
        <v>16</v>
      </c>
      <c r="D17" s="138">
        <v>4141914.8065400003</v>
      </c>
      <c r="E17" s="77">
        <v>4767453.7032400006</v>
      </c>
    </row>
    <row r="18" spans="1:5" ht="18" customHeight="1" x14ac:dyDescent="0.2">
      <c r="A18" s="64"/>
      <c r="B18" s="75" t="s">
        <v>163</v>
      </c>
      <c r="C18" s="76" t="s">
        <v>18</v>
      </c>
      <c r="D18" s="139">
        <v>0</v>
      </c>
      <c r="E18" s="77"/>
    </row>
    <row r="19" spans="1:5" ht="29.25" customHeight="1" x14ac:dyDescent="0.2">
      <c r="A19" s="64"/>
      <c r="B19" s="75" t="s">
        <v>164</v>
      </c>
      <c r="C19" s="76" t="s">
        <v>20</v>
      </c>
      <c r="D19" s="138">
        <v>7127675.9246699996</v>
      </c>
      <c r="E19" s="77">
        <v>8474455.0778500009</v>
      </c>
    </row>
    <row r="20" spans="1:5" ht="18" customHeight="1" x14ac:dyDescent="0.2">
      <c r="A20" s="64"/>
      <c r="B20" s="75" t="s">
        <v>165</v>
      </c>
      <c r="C20" s="76" t="s">
        <v>22</v>
      </c>
      <c r="D20" s="139">
        <v>0</v>
      </c>
      <c r="E20" s="77"/>
    </row>
    <row r="21" spans="1:5" ht="15" customHeight="1" x14ac:dyDescent="0.2">
      <c r="A21" s="64"/>
      <c r="B21" s="75" t="s">
        <v>166</v>
      </c>
      <c r="C21" s="76" t="s">
        <v>24</v>
      </c>
      <c r="D21" s="138">
        <v>109231.90575000001</v>
      </c>
      <c r="E21" s="77">
        <v>214561.93596</v>
      </c>
    </row>
    <row r="22" spans="1:5" ht="19.5" customHeight="1" thickBot="1" x14ac:dyDescent="0.25">
      <c r="A22" s="64"/>
      <c r="B22" s="78" t="s">
        <v>167</v>
      </c>
      <c r="C22" s="76" t="s">
        <v>26</v>
      </c>
      <c r="D22" s="138">
        <v>78339.427859999996</v>
      </c>
      <c r="E22" s="77">
        <v>339988.79558999999</v>
      </c>
    </row>
    <row r="23" spans="1:5" ht="36" customHeight="1" thickBot="1" x14ac:dyDescent="0.25">
      <c r="A23" s="64"/>
      <c r="B23" s="69" t="s">
        <v>168</v>
      </c>
      <c r="C23" s="70" t="s">
        <v>34</v>
      </c>
      <c r="D23" s="136">
        <f>D25+D26+D27+D28+D30+D31</f>
        <v>8490802.8527099974</v>
      </c>
      <c r="E23" s="71">
        <v>9893867.1835500076</v>
      </c>
    </row>
    <row r="24" spans="1:5" ht="14.25" x14ac:dyDescent="0.2">
      <c r="A24" s="64"/>
      <c r="B24" s="72" t="s">
        <v>132</v>
      </c>
      <c r="C24" s="73"/>
      <c r="D24" s="137"/>
      <c r="E24" s="79"/>
    </row>
    <row r="25" spans="1:5" ht="21" customHeight="1" x14ac:dyDescent="0.2">
      <c r="A25" s="64"/>
      <c r="B25" s="75" t="s">
        <v>169</v>
      </c>
      <c r="C25" s="76" t="s">
        <v>36</v>
      </c>
      <c r="D25" s="138">
        <v>2066826.3697100002</v>
      </c>
      <c r="E25" s="77">
        <v>3963085.9436100004</v>
      </c>
    </row>
    <row r="26" spans="1:5" ht="21" customHeight="1" x14ac:dyDescent="0.2">
      <c r="A26" s="64"/>
      <c r="B26" s="75" t="s">
        <v>170</v>
      </c>
      <c r="C26" s="76" t="s">
        <v>38</v>
      </c>
      <c r="D26" s="138">
        <v>1337925.8731499999</v>
      </c>
      <c r="E26" s="77">
        <v>473668.35210000002</v>
      </c>
    </row>
    <row r="27" spans="1:5" ht="14.25" x14ac:dyDescent="0.2">
      <c r="A27" s="64"/>
      <c r="B27" s="75" t="s">
        <v>171</v>
      </c>
      <c r="C27" s="76" t="s">
        <v>119</v>
      </c>
      <c r="D27" s="138">
        <v>1301302.70682</v>
      </c>
      <c r="E27" s="77">
        <v>1910065.1108699997</v>
      </c>
    </row>
    <row r="28" spans="1:5" ht="16.5" customHeight="1" x14ac:dyDescent="0.2">
      <c r="A28" s="64"/>
      <c r="B28" s="75" t="s">
        <v>172</v>
      </c>
      <c r="C28" s="76" t="s">
        <v>121</v>
      </c>
      <c r="D28" s="138">
        <v>1514326.6898800002</v>
      </c>
      <c r="E28" s="77">
        <v>1595719.25825</v>
      </c>
    </row>
    <row r="29" spans="1:5" ht="18" customHeight="1" x14ac:dyDescent="0.2">
      <c r="A29" s="64"/>
      <c r="B29" s="75" t="s">
        <v>173</v>
      </c>
      <c r="C29" s="76" t="s">
        <v>123</v>
      </c>
      <c r="D29" s="139">
        <v>0</v>
      </c>
      <c r="E29" s="77"/>
    </row>
    <row r="30" spans="1:5" ht="28.5" customHeight="1" x14ac:dyDescent="0.2">
      <c r="A30" s="64"/>
      <c r="B30" s="75" t="s">
        <v>174</v>
      </c>
      <c r="C30" s="76" t="s">
        <v>175</v>
      </c>
      <c r="D30" s="138">
        <v>2064747.5904999999</v>
      </c>
      <c r="E30" s="77">
        <v>1667579.4766800001</v>
      </c>
    </row>
    <row r="31" spans="1:5" ht="15" thickBot="1" x14ac:dyDescent="0.25">
      <c r="A31" s="64"/>
      <c r="B31" s="78" t="s">
        <v>176</v>
      </c>
      <c r="C31" s="80" t="s">
        <v>177</v>
      </c>
      <c r="D31" s="138">
        <v>205673.62264999747</v>
      </c>
      <c r="E31" s="77">
        <v>283749.04204000701</v>
      </c>
    </row>
    <row r="32" spans="1:5" ht="52.5" customHeight="1" thickBot="1" x14ac:dyDescent="0.25">
      <c r="A32" s="64"/>
      <c r="B32" s="69" t="s">
        <v>178</v>
      </c>
      <c r="C32" s="70" t="s">
        <v>179</v>
      </c>
      <c r="D32" s="136">
        <f>D15-D23</f>
        <v>2966359.2121100035</v>
      </c>
      <c r="E32" s="71">
        <v>3902592.3290899955</v>
      </c>
    </row>
    <row r="33" spans="1:5" ht="13.5" customHeight="1" thickBot="1" x14ac:dyDescent="0.25">
      <c r="A33" s="64"/>
      <c r="B33" s="163" t="s">
        <v>180</v>
      </c>
      <c r="C33" s="163"/>
      <c r="D33" s="163"/>
      <c r="E33" s="163"/>
    </row>
    <row r="34" spans="1:5" ht="33.75" customHeight="1" thickBot="1" x14ac:dyDescent="0.25">
      <c r="A34" s="64"/>
      <c r="B34" s="69" t="s">
        <v>181</v>
      </c>
      <c r="C34" s="70" t="s">
        <v>182</v>
      </c>
      <c r="D34" s="140">
        <f>SUM(D35:D47)</f>
        <v>0</v>
      </c>
      <c r="E34" s="81">
        <f>SUM(E35:E47)</f>
        <v>0</v>
      </c>
    </row>
    <row r="35" spans="1:5" ht="14.25" x14ac:dyDescent="0.2">
      <c r="A35" s="64"/>
      <c r="B35" s="72" t="s">
        <v>132</v>
      </c>
      <c r="C35" s="82"/>
      <c r="D35" s="141"/>
      <c r="E35" s="83"/>
    </row>
    <row r="36" spans="1:5" ht="18" customHeight="1" x14ac:dyDescent="0.2">
      <c r="A36" s="64"/>
      <c r="B36" s="75" t="s">
        <v>183</v>
      </c>
      <c r="C36" s="84" t="s">
        <v>184</v>
      </c>
      <c r="D36" s="142"/>
      <c r="E36" s="85"/>
    </row>
    <row r="37" spans="1:5" ht="21" customHeight="1" x14ac:dyDescent="0.2">
      <c r="A37" s="64"/>
      <c r="B37" s="75" t="s">
        <v>185</v>
      </c>
      <c r="C37" s="84" t="s">
        <v>186</v>
      </c>
      <c r="D37" s="142"/>
      <c r="E37" s="85"/>
    </row>
    <row r="38" spans="1:5" ht="17.25" customHeight="1" x14ac:dyDescent="0.2">
      <c r="A38" s="64"/>
      <c r="B38" s="75" t="s">
        <v>187</v>
      </c>
      <c r="C38" s="84" t="s">
        <v>188</v>
      </c>
      <c r="D38" s="142"/>
      <c r="E38" s="85"/>
    </row>
    <row r="39" spans="1:5" ht="41.25" customHeight="1" x14ac:dyDescent="0.2">
      <c r="A39" s="64"/>
      <c r="B39" s="75" t="s">
        <v>189</v>
      </c>
      <c r="C39" s="84" t="s">
        <v>190</v>
      </c>
      <c r="D39" s="142"/>
      <c r="E39" s="85"/>
    </row>
    <row r="40" spans="1:5" ht="21" customHeight="1" x14ac:dyDescent="0.2">
      <c r="A40" s="64"/>
      <c r="B40" s="75" t="s">
        <v>191</v>
      </c>
      <c r="C40" s="84" t="s">
        <v>192</v>
      </c>
      <c r="D40" s="142"/>
      <c r="E40" s="85"/>
    </row>
    <row r="41" spans="1:5" ht="36.75" customHeight="1" x14ac:dyDescent="0.2">
      <c r="A41" s="64"/>
      <c r="B41" s="75" t="s">
        <v>193</v>
      </c>
      <c r="C41" s="84" t="s">
        <v>194</v>
      </c>
      <c r="D41" s="142"/>
      <c r="E41" s="85"/>
    </row>
    <row r="42" spans="1:5" ht="19.5" customHeight="1" x14ac:dyDescent="0.2">
      <c r="A42" s="64"/>
      <c r="B42" s="75" t="s">
        <v>195</v>
      </c>
      <c r="C42" s="84" t="s">
        <v>196</v>
      </c>
      <c r="D42" s="142"/>
      <c r="E42" s="85"/>
    </row>
    <row r="43" spans="1:5" ht="21" customHeight="1" x14ac:dyDescent="0.2">
      <c r="A43" s="64"/>
      <c r="B43" s="75" t="s">
        <v>197</v>
      </c>
      <c r="C43" s="84" t="s">
        <v>198</v>
      </c>
      <c r="D43" s="142"/>
      <c r="E43" s="85"/>
    </row>
    <row r="44" spans="1:5" ht="22.5" customHeight="1" x14ac:dyDescent="0.2">
      <c r="A44" s="64"/>
      <c r="B44" s="78" t="s">
        <v>199</v>
      </c>
      <c r="C44" s="86" t="s">
        <v>200</v>
      </c>
      <c r="D44" s="143"/>
      <c r="E44" s="87"/>
    </row>
    <row r="45" spans="1:5" ht="18" customHeight="1" x14ac:dyDescent="0.2">
      <c r="A45" s="64"/>
      <c r="B45" s="75" t="s">
        <v>201</v>
      </c>
      <c r="C45" s="84" t="s">
        <v>202</v>
      </c>
      <c r="D45" s="142"/>
      <c r="E45" s="85"/>
    </row>
    <row r="46" spans="1:5" ht="27.75" customHeight="1" x14ac:dyDescent="0.2">
      <c r="A46" s="64"/>
      <c r="B46" s="75" t="s">
        <v>166</v>
      </c>
      <c r="C46" s="84" t="s">
        <v>203</v>
      </c>
      <c r="D46" s="142"/>
      <c r="E46" s="85"/>
    </row>
    <row r="47" spans="1:5" ht="30.75" customHeight="1" thickBot="1" x14ac:dyDescent="0.25">
      <c r="A47" s="64"/>
      <c r="B47" s="88" t="s">
        <v>167</v>
      </c>
      <c r="C47" s="89" t="s">
        <v>204</v>
      </c>
      <c r="D47" s="144"/>
      <c r="E47" s="90"/>
    </row>
    <row r="48" spans="1:5" ht="26.25" thickBot="1" x14ac:dyDescent="0.25">
      <c r="A48" s="64"/>
      <c r="B48" s="69" t="s">
        <v>205</v>
      </c>
      <c r="C48" s="70" t="s">
        <v>206</v>
      </c>
      <c r="D48" s="136">
        <f>SUM(D50:D62)</f>
        <v>1362269.02006</v>
      </c>
      <c r="E48" s="71">
        <v>6930781.4917900003</v>
      </c>
    </row>
    <row r="49" spans="1:5" ht="29.25" customHeight="1" x14ac:dyDescent="0.2">
      <c r="A49" s="64"/>
      <c r="B49" s="72" t="s">
        <v>132</v>
      </c>
      <c r="C49" s="82"/>
      <c r="D49" s="137"/>
      <c r="E49" s="91"/>
    </row>
    <row r="50" spans="1:5" ht="18" customHeight="1" x14ac:dyDescent="0.2">
      <c r="A50" s="64"/>
      <c r="B50" s="75" t="s">
        <v>207</v>
      </c>
      <c r="C50" s="84" t="s">
        <v>208</v>
      </c>
      <c r="D50" s="138">
        <v>1362269.02006</v>
      </c>
      <c r="E50" s="92">
        <v>6930781.4917900003</v>
      </c>
    </row>
    <row r="51" spans="1:5" ht="21.75" customHeight="1" x14ac:dyDescent="0.2">
      <c r="A51" s="64"/>
      <c r="B51" s="75" t="s">
        <v>209</v>
      </c>
      <c r="C51" s="84" t="s">
        <v>210</v>
      </c>
      <c r="D51" s="145"/>
      <c r="E51" s="92">
        <v>0</v>
      </c>
    </row>
    <row r="52" spans="1:5" ht="41.25" customHeight="1" x14ac:dyDescent="0.2">
      <c r="A52" s="64"/>
      <c r="B52" s="75" t="s">
        <v>211</v>
      </c>
      <c r="C52" s="84" t="s">
        <v>212</v>
      </c>
      <c r="D52" s="146"/>
      <c r="E52" s="93"/>
    </row>
    <row r="53" spans="1:5" ht="21.75" customHeight="1" x14ac:dyDescent="0.2">
      <c r="A53" s="64"/>
      <c r="B53" s="75" t="s">
        <v>213</v>
      </c>
      <c r="C53" s="84" t="s">
        <v>214</v>
      </c>
      <c r="D53" s="142"/>
      <c r="E53" s="94"/>
    </row>
    <row r="54" spans="1:5" ht="24.75" customHeight="1" x14ac:dyDescent="0.2">
      <c r="A54" s="64"/>
      <c r="B54" s="75" t="s">
        <v>215</v>
      </c>
      <c r="C54" s="84" t="s">
        <v>216</v>
      </c>
      <c r="D54" s="142"/>
      <c r="E54" s="94"/>
    </row>
    <row r="55" spans="1:5" ht="16.5" customHeight="1" x14ac:dyDescent="0.2">
      <c r="A55" s="64"/>
      <c r="B55" s="75" t="s">
        <v>217</v>
      </c>
      <c r="C55" s="84" t="s">
        <v>218</v>
      </c>
      <c r="D55" s="142"/>
      <c r="E55" s="94"/>
    </row>
    <row r="56" spans="1:5" ht="14.25" x14ac:dyDescent="0.2">
      <c r="A56" s="64"/>
      <c r="B56" s="75" t="s">
        <v>219</v>
      </c>
      <c r="C56" s="84" t="s">
        <v>220</v>
      </c>
      <c r="D56" s="142"/>
      <c r="E56" s="94"/>
    </row>
    <row r="57" spans="1:5" ht="32.25" customHeight="1" x14ac:dyDescent="0.2">
      <c r="A57" s="64"/>
      <c r="B57" s="75" t="s">
        <v>172</v>
      </c>
      <c r="C57" s="84" t="s">
        <v>221</v>
      </c>
      <c r="D57" s="142"/>
      <c r="E57" s="94"/>
    </row>
    <row r="58" spans="1:5" ht="43.5" customHeight="1" x14ac:dyDescent="0.2">
      <c r="A58" s="64"/>
      <c r="B58" s="75" t="s">
        <v>222</v>
      </c>
      <c r="C58" s="84" t="s">
        <v>223</v>
      </c>
      <c r="D58" s="142"/>
      <c r="E58" s="94"/>
    </row>
    <row r="59" spans="1:5" ht="14.25" x14ac:dyDescent="0.2">
      <c r="A59" s="64"/>
      <c r="B59" s="75" t="s">
        <v>224</v>
      </c>
      <c r="C59" s="84" t="s">
        <v>225</v>
      </c>
      <c r="D59" s="142"/>
      <c r="E59" s="94"/>
    </row>
    <row r="60" spans="1:5" ht="42" customHeight="1" x14ac:dyDescent="0.2">
      <c r="A60" s="64"/>
      <c r="B60" s="75" t="s">
        <v>199</v>
      </c>
      <c r="C60" s="84" t="s">
        <v>226</v>
      </c>
      <c r="D60" s="142"/>
      <c r="E60" s="94"/>
    </row>
    <row r="61" spans="1:5" ht="13.5" customHeight="1" x14ac:dyDescent="0.2">
      <c r="A61" s="64"/>
      <c r="B61" s="75" t="s">
        <v>227</v>
      </c>
      <c r="C61" s="84" t="s">
        <v>228</v>
      </c>
      <c r="D61" s="142"/>
      <c r="E61" s="94"/>
    </row>
    <row r="62" spans="1:5" ht="36" customHeight="1" thickBot="1" x14ac:dyDescent="0.25">
      <c r="A62" s="64"/>
      <c r="B62" s="78" t="s">
        <v>176</v>
      </c>
      <c r="C62" s="86" t="s">
        <v>229</v>
      </c>
      <c r="D62" s="143"/>
      <c r="E62" s="95"/>
    </row>
    <row r="63" spans="1:5" ht="26.25" thickBot="1" x14ac:dyDescent="0.25">
      <c r="A63" s="64"/>
      <c r="B63" s="69" t="s">
        <v>230</v>
      </c>
      <c r="C63" s="70" t="s">
        <v>231</v>
      </c>
      <c r="D63" s="140">
        <f>D34-D48</f>
        <v>-1362269.02006</v>
      </c>
      <c r="E63" s="81">
        <v>-6930781.4917900003</v>
      </c>
    </row>
    <row r="64" spans="1:5" ht="21" customHeight="1" thickBot="1" x14ac:dyDescent="0.25">
      <c r="A64" s="64"/>
      <c r="B64" s="163" t="s">
        <v>232</v>
      </c>
      <c r="C64" s="163"/>
      <c r="D64" s="163"/>
      <c r="E64" s="163"/>
    </row>
    <row r="65" spans="1:5" ht="26.25" thickBot="1" x14ac:dyDescent="0.25">
      <c r="A65" s="64"/>
      <c r="B65" s="69" t="s">
        <v>233</v>
      </c>
      <c r="C65" s="70" t="s">
        <v>234</v>
      </c>
      <c r="D65" s="147">
        <f>SUM(D66:D70)</f>
        <v>0</v>
      </c>
      <c r="E65" s="96">
        <v>3757556.4529999997</v>
      </c>
    </row>
    <row r="66" spans="1:5" ht="25.5" customHeight="1" x14ac:dyDescent="0.2">
      <c r="A66" s="64"/>
      <c r="B66" s="72" t="s">
        <v>132</v>
      </c>
      <c r="C66" s="82"/>
      <c r="D66" s="148"/>
      <c r="E66" s="97"/>
    </row>
    <row r="67" spans="1:5" ht="17.25" customHeight="1" x14ac:dyDescent="0.2">
      <c r="A67" s="64"/>
      <c r="B67" s="75" t="s">
        <v>235</v>
      </c>
      <c r="C67" s="84" t="s">
        <v>236</v>
      </c>
      <c r="D67" s="149"/>
      <c r="E67" s="98"/>
    </row>
    <row r="68" spans="1:5" ht="28.5" customHeight="1" x14ac:dyDescent="0.2">
      <c r="A68" s="64"/>
      <c r="B68" s="75" t="s">
        <v>237</v>
      </c>
      <c r="C68" s="84" t="s">
        <v>238</v>
      </c>
      <c r="D68" s="150"/>
      <c r="E68" s="99">
        <v>2000000</v>
      </c>
    </row>
    <row r="69" spans="1:5" ht="18.75" customHeight="1" x14ac:dyDescent="0.2">
      <c r="A69" s="64"/>
      <c r="B69" s="75" t="s">
        <v>166</v>
      </c>
      <c r="C69" s="84" t="s">
        <v>239</v>
      </c>
      <c r="D69" s="151"/>
      <c r="E69" s="100"/>
    </row>
    <row r="70" spans="1:5" ht="19.5" customHeight="1" thickBot="1" x14ac:dyDescent="0.25">
      <c r="A70" s="64"/>
      <c r="B70" s="78" t="s">
        <v>167</v>
      </c>
      <c r="C70" s="86" t="s">
        <v>240</v>
      </c>
      <c r="D70" s="152"/>
      <c r="E70" s="101">
        <v>1757556.453</v>
      </c>
    </row>
    <row r="71" spans="1:5" ht="18.75" customHeight="1" thickBot="1" x14ac:dyDescent="0.25">
      <c r="A71" s="64"/>
      <c r="B71" s="69" t="s">
        <v>241</v>
      </c>
      <c r="C71" s="70">
        <v>100</v>
      </c>
      <c r="D71" s="153">
        <f>SUM(D73:D77)</f>
        <v>942778.57059000013</v>
      </c>
      <c r="E71" s="96">
        <v>1942423.7955399998</v>
      </c>
    </row>
    <row r="72" spans="1:5" ht="18" customHeight="1" x14ac:dyDescent="0.2">
      <c r="A72" s="64"/>
      <c r="B72" s="72" t="s">
        <v>132</v>
      </c>
      <c r="C72" s="82"/>
      <c r="D72" s="148"/>
      <c r="E72" s="102"/>
    </row>
    <row r="73" spans="1:5" ht="18.75" customHeight="1" x14ac:dyDescent="0.2">
      <c r="A73" s="64"/>
      <c r="B73" s="75" t="s">
        <v>242</v>
      </c>
      <c r="C73" s="84">
        <v>101</v>
      </c>
      <c r="D73" s="138">
        <v>829043.12500000012</v>
      </c>
      <c r="E73" s="98"/>
    </row>
    <row r="74" spans="1:5" ht="14.25" x14ac:dyDescent="0.2">
      <c r="A74" s="64"/>
      <c r="B74" s="75" t="s">
        <v>172</v>
      </c>
      <c r="C74" s="84">
        <v>102</v>
      </c>
      <c r="D74" s="149">
        <v>0</v>
      </c>
      <c r="E74" s="98"/>
    </row>
    <row r="75" spans="1:5" ht="26.25" customHeight="1" x14ac:dyDescent="0.2">
      <c r="A75" s="64"/>
      <c r="B75" s="75" t="s">
        <v>243</v>
      </c>
      <c r="C75" s="84">
        <v>103</v>
      </c>
      <c r="D75" s="138">
        <v>744.52091000000007</v>
      </c>
      <c r="E75" s="98">
        <v>6669.7669999999998</v>
      </c>
    </row>
    <row r="76" spans="1:5" ht="15.75" customHeight="1" x14ac:dyDescent="0.2">
      <c r="A76" s="64"/>
      <c r="B76" s="75" t="s">
        <v>244</v>
      </c>
      <c r="C76" s="84">
        <v>104</v>
      </c>
      <c r="D76" s="149">
        <v>0</v>
      </c>
      <c r="E76" s="98"/>
    </row>
    <row r="77" spans="1:5" ht="27" customHeight="1" thickBot="1" x14ac:dyDescent="0.25">
      <c r="A77" s="64"/>
      <c r="B77" s="78" t="s">
        <v>245</v>
      </c>
      <c r="C77" s="86">
        <v>105</v>
      </c>
      <c r="D77" s="138">
        <v>112990.92468000001</v>
      </c>
      <c r="E77" s="98">
        <v>1935754.0285399999</v>
      </c>
    </row>
    <row r="78" spans="1:5" ht="30" customHeight="1" thickBot="1" x14ac:dyDescent="0.25">
      <c r="A78" s="64"/>
      <c r="B78" s="69" t="s">
        <v>246</v>
      </c>
      <c r="C78" s="70">
        <v>110</v>
      </c>
      <c r="D78" s="153">
        <f>D65-D71</f>
        <v>-942778.57059000013</v>
      </c>
      <c r="E78" s="96">
        <v>1815132.6574599999</v>
      </c>
    </row>
    <row r="79" spans="1:5" ht="33" customHeight="1" x14ac:dyDescent="0.2">
      <c r="A79" s="64"/>
      <c r="B79" s="72" t="s">
        <v>247</v>
      </c>
      <c r="C79" s="82">
        <v>120</v>
      </c>
      <c r="D79" s="141"/>
      <c r="E79" s="74"/>
    </row>
    <row r="80" spans="1:5" ht="26.25" thickBot="1" x14ac:dyDescent="0.25">
      <c r="A80" s="64"/>
      <c r="B80" s="78" t="s">
        <v>248</v>
      </c>
      <c r="C80" s="86">
        <v>130</v>
      </c>
      <c r="D80" s="143"/>
      <c r="E80" s="87"/>
    </row>
    <row r="81" spans="1:5" ht="39" thickBot="1" x14ac:dyDescent="0.25">
      <c r="A81" s="64"/>
      <c r="B81" s="69" t="s">
        <v>249</v>
      </c>
      <c r="C81" s="70">
        <v>140</v>
      </c>
      <c r="D81" s="140">
        <f>D32+D63+D78</f>
        <v>661311.62146000331</v>
      </c>
      <c r="E81" s="81">
        <v>-1213056.505240005</v>
      </c>
    </row>
    <row r="82" spans="1:5" ht="26.25" thickBot="1" x14ac:dyDescent="0.25">
      <c r="B82" s="69" t="s">
        <v>250</v>
      </c>
      <c r="C82" s="70">
        <v>150</v>
      </c>
      <c r="D82" s="154">
        <f>E83</f>
        <v>1021554.4457599949</v>
      </c>
      <c r="E82" s="96">
        <v>2234610.9509999999</v>
      </c>
    </row>
    <row r="83" spans="1:5" ht="26.25" thickBot="1" x14ac:dyDescent="0.25">
      <c r="B83" s="69" t="s">
        <v>251</v>
      </c>
      <c r="C83" s="70">
        <v>160</v>
      </c>
      <c r="D83" s="147">
        <f>D81+D82</f>
        <v>1682866.0672199982</v>
      </c>
      <c r="E83" s="96">
        <v>1021554.4457599949</v>
      </c>
    </row>
    <row r="84" spans="1:5" ht="15" x14ac:dyDescent="0.25">
      <c r="B84" s="45"/>
      <c r="C84" s="45"/>
      <c r="D84" s="155"/>
      <c r="E84" s="103"/>
    </row>
    <row r="85" spans="1:5" ht="15" x14ac:dyDescent="0.25">
      <c r="B85" s="104"/>
      <c r="C85" s="45"/>
      <c r="D85" s="156"/>
      <c r="E85" s="105"/>
    </row>
    <row r="86" spans="1:5" ht="15.75" x14ac:dyDescent="0.25">
      <c r="B86" s="44" t="s">
        <v>99</v>
      </c>
      <c r="C86" s="45"/>
      <c r="D86" s="157"/>
      <c r="E86" s="45"/>
    </row>
    <row r="87" spans="1:5" ht="15.75" x14ac:dyDescent="0.25">
      <c r="B87" s="44" t="s">
        <v>100</v>
      </c>
      <c r="C87" s="45"/>
      <c r="D87" s="157"/>
      <c r="E87" s="44" t="s">
        <v>101</v>
      </c>
    </row>
    <row r="88" spans="1:5" ht="15.75" x14ac:dyDescent="0.25">
      <c r="B88" s="44"/>
      <c r="C88" s="45"/>
      <c r="D88" s="157"/>
      <c r="E88" s="44"/>
    </row>
    <row r="89" spans="1:5" ht="15.75" x14ac:dyDescent="0.25">
      <c r="B89" s="44" t="s">
        <v>102</v>
      </c>
      <c r="C89" s="45"/>
      <c r="D89" s="157"/>
      <c r="E89" s="44" t="s">
        <v>103</v>
      </c>
    </row>
    <row r="90" spans="1:5" ht="18" x14ac:dyDescent="0.25">
      <c r="B90" s="106"/>
    </row>
  </sheetData>
  <mergeCells count="9">
    <mergeCell ref="B14:E14"/>
    <mergeCell ref="B33:E33"/>
    <mergeCell ref="B64:E64"/>
    <mergeCell ref="C1:E1"/>
    <mergeCell ref="C2:E2"/>
    <mergeCell ref="C3:E3"/>
    <mergeCell ref="C4:E4"/>
    <mergeCell ref="B8:E8"/>
    <mergeCell ref="B10:E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3"/>
  <sheetViews>
    <sheetView topLeftCell="A61" zoomScale="85" zoomScaleNormal="85" workbookViewId="0">
      <selection activeCell="J78" sqref="J78"/>
    </sheetView>
  </sheetViews>
  <sheetFormatPr defaultRowHeight="12.75" x14ac:dyDescent="0.2"/>
  <cols>
    <col min="1" max="1" width="60" style="1" customWidth="1"/>
    <col min="2" max="2" width="10" style="1" customWidth="1"/>
    <col min="3" max="9" width="18.85546875" style="1" customWidth="1"/>
    <col min="10" max="10" width="20" style="1" customWidth="1"/>
    <col min="11" max="11" width="17.7109375" style="1" customWidth="1"/>
    <col min="12" max="12" width="9.140625" style="1"/>
    <col min="13" max="13" width="16.42578125" style="1" customWidth="1"/>
    <col min="14" max="14" width="12.85546875" style="1" bestFit="1" customWidth="1"/>
    <col min="15" max="15" width="50.28515625" style="1" customWidth="1"/>
    <col min="16" max="16" width="9.140625" style="1"/>
    <col min="17" max="17" width="19.28515625" style="1" customWidth="1"/>
    <col min="18" max="19" width="12.28515625" style="1" customWidth="1"/>
    <col min="20" max="20" width="16.5703125" style="1" customWidth="1"/>
    <col min="21" max="21" width="16.140625" style="1" customWidth="1"/>
    <col min="22" max="23" width="12.28515625" style="1" customWidth="1"/>
    <col min="24" max="24" width="16.85546875" style="1" customWidth="1"/>
    <col min="25" max="16384" width="9.140625" style="1"/>
  </cols>
  <sheetData>
    <row r="1" spans="1:13" s="107" customFormat="1" ht="12" customHeight="1" x14ac:dyDescent="0.2">
      <c r="I1" s="108"/>
      <c r="J1" s="159" t="s">
        <v>252</v>
      </c>
      <c r="K1" s="159"/>
      <c r="L1" s="159"/>
    </row>
    <row r="2" spans="1:13" s="107" customFormat="1" ht="14.25" customHeight="1" x14ac:dyDescent="0.2">
      <c r="I2" s="161" t="s">
        <v>1</v>
      </c>
      <c r="J2" s="161"/>
      <c r="K2" s="161"/>
      <c r="L2" s="161"/>
    </row>
    <row r="3" spans="1:13" s="107" customFormat="1" ht="18.75" customHeight="1" x14ac:dyDescent="0.2">
      <c r="I3" s="159" t="s">
        <v>2</v>
      </c>
      <c r="J3" s="159"/>
      <c r="K3" s="159"/>
      <c r="L3" s="159"/>
    </row>
    <row r="4" spans="1:13" s="107" customFormat="1" ht="15" customHeight="1" x14ac:dyDescent="0.2">
      <c r="I4" s="159" t="s">
        <v>253</v>
      </c>
      <c r="J4" s="159"/>
      <c r="K4" s="159"/>
      <c r="L4" s="159"/>
    </row>
    <row r="5" spans="1:13" s="107" customFormat="1" x14ac:dyDescent="0.2">
      <c r="I5" s="108"/>
      <c r="J5" s="47"/>
      <c r="K5" s="108"/>
      <c r="L5" s="108"/>
    </row>
    <row r="6" spans="1:13" s="107" customFormat="1" x14ac:dyDescent="0.2">
      <c r="B6" s="4" t="s">
        <v>4</v>
      </c>
      <c r="I6" s="108"/>
      <c r="J6" s="159" t="s">
        <v>5</v>
      </c>
      <c r="K6" s="159"/>
      <c r="L6" s="159"/>
    </row>
    <row r="7" spans="1:13" s="107" customFormat="1" x14ac:dyDescent="0.2">
      <c r="A7" s="109"/>
      <c r="B7" s="4"/>
      <c r="D7" s="110"/>
      <c r="E7" s="111"/>
      <c r="F7" s="110"/>
      <c r="G7" s="110"/>
      <c r="H7" s="110"/>
    </row>
    <row r="8" spans="1:13" s="112" customFormat="1" ht="15.75" customHeight="1" x14ac:dyDescent="0.2">
      <c r="A8" s="176" t="s">
        <v>254</v>
      </c>
      <c r="B8" s="176"/>
      <c r="C8" s="176"/>
      <c r="D8" s="176"/>
      <c r="E8" s="176"/>
      <c r="F8" s="176"/>
      <c r="G8" s="176"/>
      <c r="H8" s="176"/>
    </row>
    <row r="9" spans="1:13" s="112" customFormat="1" ht="15.75" customHeight="1" x14ac:dyDescent="0.2">
      <c r="A9" s="113"/>
      <c r="B9" s="167" t="s">
        <v>255</v>
      </c>
      <c r="C9" s="168"/>
      <c r="D9" s="168"/>
      <c r="E9" s="168"/>
      <c r="F9" s="168"/>
      <c r="G9" s="110"/>
      <c r="H9" s="110"/>
    </row>
    <row r="10" spans="1:13" s="107" customFormat="1" ht="15.75" thickBot="1" x14ac:dyDescent="0.3">
      <c r="B10" s="114"/>
      <c r="M10" s="114" t="s">
        <v>158</v>
      </c>
    </row>
    <row r="11" spans="1:13" s="107" customFormat="1" ht="21.75" customHeight="1" thickBot="1" x14ac:dyDescent="0.25">
      <c r="A11" s="169" t="s">
        <v>256</v>
      </c>
      <c r="B11" s="115" t="s">
        <v>257</v>
      </c>
      <c r="C11" s="171" t="s">
        <v>258</v>
      </c>
      <c r="D11" s="172"/>
      <c r="E11" s="172"/>
      <c r="F11" s="172"/>
      <c r="G11" s="172"/>
      <c r="H11" s="173"/>
      <c r="I11" s="174" t="s">
        <v>96</v>
      </c>
      <c r="J11" s="174" t="s">
        <v>259</v>
      </c>
    </row>
    <row r="12" spans="1:13" s="107" customFormat="1" ht="63.75" thickBot="1" x14ac:dyDescent="0.25">
      <c r="A12" s="170"/>
      <c r="B12" s="116" t="s">
        <v>260</v>
      </c>
      <c r="C12" s="116" t="s">
        <v>89</v>
      </c>
      <c r="D12" s="116" t="s">
        <v>90</v>
      </c>
      <c r="E12" s="116" t="s">
        <v>91</v>
      </c>
      <c r="F12" s="116" t="s">
        <v>92</v>
      </c>
      <c r="G12" s="116" t="s">
        <v>261</v>
      </c>
      <c r="H12" s="116" t="s">
        <v>94</v>
      </c>
      <c r="I12" s="175"/>
      <c r="J12" s="175"/>
    </row>
    <row r="13" spans="1:13" s="107" customFormat="1" ht="16.5" thickBot="1" x14ac:dyDescent="0.25">
      <c r="A13" s="117" t="s">
        <v>262</v>
      </c>
      <c r="B13" s="116">
        <v>10</v>
      </c>
      <c r="C13" s="118">
        <f>1712761.776</f>
        <v>1712761.7760000001</v>
      </c>
      <c r="D13" s="118"/>
      <c r="E13" s="118">
        <f>-38923.559</f>
        <v>-38923.559000000001</v>
      </c>
      <c r="F13" s="118">
        <v>13166327</v>
      </c>
      <c r="G13" s="118">
        <v>7679276</v>
      </c>
      <c r="H13" s="119"/>
      <c r="I13" s="119">
        <v>0</v>
      </c>
      <c r="J13" s="120">
        <f t="shared" ref="J13:J44" si="0">SUM(C13:I13)</f>
        <v>22519441.217</v>
      </c>
    </row>
    <row r="14" spans="1:13" s="121" customFormat="1" ht="16.5" thickBot="1" x14ac:dyDescent="0.25">
      <c r="A14" s="117" t="s">
        <v>263</v>
      </c>
      <c r="B14" s="116">
        <v>11</v>
      </c>
      <c r="C14" s="119"/>
      <c r="D14" s="119"/>
      <c r="E14" s="119"/>
      <c r="F14" s="119"/>
      <c r="G14" s="119"/>
      <c r="H14" s="119"/>
      <c r="I14" s="119"/>
      <c r="J14" s="120">
        <f t="shared" si="0"/>
        <v>0</v>
      </c>
    </row>
    <row r="15" spans="1:13" s="107" customFormat="1" ht="16.5" thickBot="1" x14ac:dyDescent="0.25">
      <c r="A15" s="117" t="s">
        <v>264</v>
      </c>
      <c r="B15" s="116">
        <v>100</v>
      </c>
      <c r="C15" s="120">
        <f t="shared" ref="C15:I15" si="1">C13+C14</f>
        <v>1712761.7760000001</v>
      </c>
      <c r="D15" s="120">
        <f t="shared" si="1"/>
        <v>0</v>
      </c>
      <c r="E15" s="120">
        <f t="shared" si="1"/>
        <v>-38923.559000000001</v>
      </c>
      <c r="F15" s="120">
        <f t="shared" si="1"/>
        <v>13166327</v>
      </c>
      <c r="G15" s="120">
        <f t="shared" si="1"/>
        <v>7679276</v>
      </c>
      <c r="H15" s="120">
        <f t="shared" si="1"/>
        <v>0</v>
      </c>
      <c r="I15" s="120">
        <f t="shared" si="1"/>
        <v>0</v>
      </c>
      <c r="J15" s="120">
        <f t="shared" si="0"/>
        <v>22519441.217</v>
      </c>
    </row>
    <row r="16" spans="1:13" s="107" customFormat="1" ht="16.5" thickBot="1" x14ac:dyDescent="0.25">
      <c r="A16" s="117" t="s">
        <v>265</v>
      </c>
      <c r="B16" s="116">
        <v>200</v>
      </c>
      <c r="C16" s="120">
        <f t="shared" ref="C16:I16" si="2">C17+C18</f>
        <v>0</v>
      </c>
      <c r="D16" s="120">
        <f t="shared" si="2"/>
        <v>0</v>
      </c>
      <c r="E16" s="120">
        <f t="shared" si="2"/>
        <v>0</v>
      </c>
      <c r="F16" s="120">
        <f t="shared" si="2"/>
        <v>-702744</v>
      </c>
      <c r="G16" s="120">
        <f t="shared" si="2"/>
        <v>5284863</v>
      </c>
      <c r="H16" s="120">
        <f t="shared" si="2"/>
        <v>0</v>
      </c>
      <c r="I16" s="120">
        <f t="shared" si="2"/>
        <v>0</v>
      </c>
      <c r="J16" s="120">
        <f t="shared" si="0"/>
        <v>4582119</v>
      </c>
    </row>
    <row r="17" spans="1:10" s="107" customFormat="1" ht="16.5" thickBot="1" x14ac:dyDescent="0.25">
      <c r="A17" s="117" t="s">
        <v>266</v>
      </c>
      <c r="B17" s="116">
        <v>210</v>
      </c>
      <c r="C17" s="120"/>
      <c r="D17" s="120"/>
      <c r="E17" s="120"/>
      <c r="F17" s="120"/>
      <c r="G17" s="120">
        <v>4582119</v>
      </c>
      <c r="H17" s="120"/>
      <c r="I17" s="120"/>
      <c r="J17" s="120">
        <f t="shared" si="0"/>
        <v>4582119</v>
      </c>
    </row>
    <row r="18" spans="1:10" s="107" customFormat="1" ht="32.25" thickBot="1" x14ac:dyDescent="0.25">
      <c r="A18" s="117" t="s">
        <v>267</v>
      </c>
      <c r="B18" s="116">
        <v>220</v>
      </c>
      <c r="C18" s="120">
        <f t="shared" ref="C18:I18" si="3">SUM(C19:C28)</f>
        <v>0</v>
      </c>
      <c r="D18" s="120">
        <f t="shared" si="3"/>
        <v>0</v>
      </c>
      <c r="E18" s="120">
        <f t="shared" si="3"/>
        <v>0</v>
      </c>
      <c r="F18" s="120">
        <f t="shared" si="3"/>
        <v>-702744</v>
      </c>
      <c r="G18" s="120">
        <f t="shared" si="3"/>
        <v>702744</v>
      </c>
      <c r="H18" s="120">
        <f t="shared" si="3"/>
        <v>0</v>
      </c>
      <c r="I18" s="120">
        <f t="shared" si="3"/>
        <v>0</v>
      </c>
      <c r="J18" s="120">
        <f t="shared" si="0"/>
        <v>0</v>
      </c>
    </row>
    <row r="19" spans="1:10" s="107" customFormat="1" ht="16.5" thickBot="1" x14ac:dyDescent="0.25">
      <c r="A19" s="117" t="s">
        <v>132</v>
      </c>
      <c r="B19" s="122"/>
      <c r="C19" s="120"/>
      <c r="D19" s="120"/>
      <c r="E19" s="120"/>
      <c r="F19" s="120"/>
      <c r="G19" s="120"/>
      <c r="H19" s="120"/>
      <c r="I19" s="120"/>
      <c r="J19" s="120">
        <f t="shared" si="0"/>
        <v>0</v>
      </c>
    </row>
    <row r="20" spans="1:10" s="107" customFormat="1" ht="48" thickBot="1" x14ac:dyDescent="0.25">
      <c r="A20" s="117" t="s">
        <v>268</v>
      </c>
      <c r="B20" s="116">
        <v>221</v>
      </c>
      <c r="C20" s="120"/>
      <c r="D20" s="120"/>
      <c r="E20" s="120"/>
      <c r="F20" s="120"/>
      <c r="G20" s="120"/>
      <c r="H20" s="120"/>
      <c r="I20" s="120"/>
      <c r="J20" s="120">
        <f t="shared" si="0"/>
        <v>0</v>
      </c>
    </row>
    <row r="21" spans="1:10" s="107" customFormat="1" ht="48" thickBot="1" x14ac:dyDescent="0.25">
      <c r="A21" s="117" t="s">
        <v>269</v>
      </c>
      <c r="B21" s="116">
        <v>222</v>
      </c>
      <c r="C21" s="120"/>
      <c r="D21" s="120"/>
      <c r="E21" s="120"/>
      <c r="F21" s="120"/>
      <c r="G21" s="120"/>
      <c r="H21" s="120"/>
      <c r="I21" s="120"/>
      <c r="J21" s="120">
        <f t="shared" si="0"/>
        <v>0</v>
      </c>
    </row>
    <row r="22" spans="1:10" s="107" customFormat="1" ht="32.25" thickBot="1" x14ac:dyDescent="0.25">
      <c r="A22" s="117" t="s">
        <v>270</v>
      </c>
      <c r="B22" s="116">
        <v>223</v>
      </c>
      <c r="C22" s="120"/>
      <c r="D22" s="120"/>
      <c r="E22" s="120"/>
      <c r="F22" s="120">
        <v>-702744</v>
      </c>
      <c r="G22" s="120">
        <v>702744</v>
      </c>
      <c r="H22" s="120"/>
      <c r="I22" s="120"/>
      <c r="J22" s="120">
        <f t="shared" si="0"/>
        <v>0</v>
      </c>
    </row>
    <row r="23" spans="1:10" s="107" customFormat="1" ht="48" thickBot="1" x14ac:dyDescent="0.25">
      <c r="A23" s="117" t="s">
        <v>134</v>
      </c>
      <c r="B23" s="116">
        <v>224</v>
      </c>
      <c r="C23" s="120"/>
      <c r="D23" s="120"/>
      <c r="E23" s="120"/>
      <c r="F23" s="120"/>
      <c r="G23" s="120"/>
      <c r="H23" s="120"/>
      <c r="I23" s="120"/>
      <c r="J23" s="120">
        <f t="shared" si="0"/>
        <v>0</v>
      </c>
    </row>
    <row r="24" spans="1:10" s="107" customFormat="1" ht="32.25" thickBot="1" x14ac:dyDescent="0.25">
      <c r="A24" s="117" t="s">
        <v>144</v>
      </c>
      <c r="B24" s="116">
        <v>225</v>
      </c>
      <c r="C24" s="120"/>
      <c r="D24" s="120"/>
      <c r="E24" s="120"/>
      <c r="F24" s="120"/>
      <c r="G24" s="120"/>
      <c r="H24" s="120"/>
      <c r="I24" s="120"/>
      <c r="J24" s="120">
        <f t="shared" si="0"/>
        <v>0</v>
      </c>
    </row>
    <row r="25" spans="1:10" s="107" customFormat="1" ht="32.25" thickBot="1" x14ac:dyDescent="0.25">
      <c r="A25" s="117" t="s">
        <v>135</v>
      </c>
      <c r="B25" s="116">
        <v>226</v>
      </c>
      <c r="C25" s="120"/>
      <c r="D25" s="120"/>
      <c r="E25" s="120"/>
      <c r="F25" s="120"/>
      <c r="G25" s="120"/>
      <c r="H25" s="120"/>
      <c r="I25" s="120"/>
      <c r="J25" s="120">
        <f t="shared" si="0"/>
        <v>0</v>
      </c>
    </row>
    <row r="26" spans="1:10" s="107" customFormat="1" ht="32.25" thickBot="1" x14ac:dyDescent="0.25">
      <c r="A26" s="117" t="s">
        <v>271</v>
      </c>
      <c r="B26" s="116">
        <v>227</v>
      </c>
      <c r="C26" s="120"/>
      <c r="D26" s="120"/>
      <c r="E26" s="120"/>
      <c r="F26" s="120"/>
      <c r="G26" s="120"/>
      <c r="H26" s="120"/>
      <c r="I26" s="120"/>
      <c r="J26" s="120">
        <f t="shared" si="0"/>
        <v>0</v>
      </c>
    </row>
    <row r="27" spans="1:10" s="107" customFormat="1" ht="32.25" thickBot="1" x14ac:dyDescent="0.25">
      <c r="A27" s="117" t="s">
        <v>138</v>
      </c>
      <c r="B27" s="116">
        <v>228</v>
      </c>
      <c r="C27" s="120"/>
      <c r="D27" s="120"/>
      <c r="E27" s="120"/>
      <c r="F27" s="120"/>
      <c r="G27" s="120"/>
      <c r="H27" s="120"/>
      <c r="I27" s="120"/>
      <c r="J27" s="120">
        <f t="shared" si="0"/>
        <v>0</v>
      </c>
    </row>
    <row r="28" spans="1:10" s="107" customFormat="1" ht="32.25" thickBot="1" x14ac:dyDescent="0.25">
      <c r="A28" s="123" t="s">
        <v>272</v>
      </c>
      <c r="B28" s="124">
        <v>229</v>
      </c>
      <c r="C28" s="120"/>
      <c r="D28" s="120"/>
      <c r="E28" s="120"/>
      <c r="F28" s="120"/>
      <c r="G28" s="120"/>
      <c r="H28" s="120"/>
      <c r="I28" s="120"/>
      <c r="J28" s="120">
        <f t="shared" si="0"/>
        <v>0</v>
      </c>
    </row>
    <row r="29" spans="1:10" s="107" customFormat="1" ht="32.25" thickBot="1" x14ac:dyDescent="0.25">
      <c r="A29" s="117" t="s">
        <v>273</v>
      </c>
      <c r="B29" s="116">
        <v>300</v>
      </c>
      <c r="C29" s="120"/>
      <c r="D29" s="120"/>
      <c r="E29" s="120"/>
      <c r="F29" s="120"/>
      <c r="G29" s="120"/>
      <c r="H29" s="120"/>
      <c r="I29" s="120"/>
      <c r="J29" s="120">
        <f t="shared" si="0"/>
        <v>0</v>
      </c>
    </row>
    <row r="30" spans="1:10" s="107" customFormat="1" ht="16.5" thickBot="1" x14ac:dyDescent="0.25">
      <c r="A30" s="117" t="s">
        <v>132</v>
      </c>
      <c r="B30" s="122"/>
      <c r="C30" s="120"/>
      <c r="D30" s="120"/>
      <c r="E30" s="120"/>
      <c r="F30" s="120"/>
      <c r="G30" s="120"/>
      <c r="H30" s="120"/>
      <c r="I30" s="120"/>
      <c r="J30" s="120">
        <f t="shared" si="0"/>
        <v>0</v>
      </c>
    </row>
    <row r="31" spans="1:10" s="107" customFormat="1" ht="16.5" thickBot="1" x14ac:dyDescent="0.25">
      <c r="A31" s="117" t="s">
        <v>274</v>
      </c>
      <c r="B31" s="116">
        <v>310</v>
      </c>
      <c r="C31" s="120"/>
      <c r="D31" s="120"/>
      <c r="E31" s="120"/>
      <c r="F31" s="120"/>
      <c r="G31" s="120"/>
      <c r="H31" s="120"/>
      <c r="I31" s="120"/>
      <c r="J31" s="120">
        <f t="shared" si="0"/>
        <v>0</v>
      </c>
    </row>
    <row r="32" spans="1:10" s="107" customFormat="1" ht="16.5" thickBot="1" x14ac:dyDescent="0.25">
      <c r="A32" s="117" t="s">
        <v>132</v>
      </c>
      <c r="B32" s="122"/>
      <c r="C32" s="120"/>
      <c r="D32" s="120"/>
      <c r="E32" s="120"/>
      <c r="F32" s="120"/>
      <c r="G32" s="120"/>
      <c r="H32" s="120"/>
      <c r="I32" s="120"/>
      <c r="J32" s="120">
        <f t="shared" si="0"/>
        <v>0</v>
      </c>
    </row>
    <row r="33" spans="1:10" s="107" customFormat="1" ht="16.5" thickBot="1" x14ac:dyDescent="0.25">
      <c r="A33" s="117" t="s">
        <v>275</v>
      </c>
      <c r="B33" s="122"/>
      <c r="C33" s="120"/>
      <c r="D33" s="120"/>
      <c r="E33" s="120"/>
      <c r="F33" s="120"/>
      <c r="G33" s="120"/>
      <c r="H33" s="120"/>
      <c r="I33" s="120"/>
      <c r="J33" s="120">
        <f t="shared" si="0"/>
        <v>0</v>
      </c>
    </row>
    <row r="34" spans="1:10" s="107" customFormat="1" ht="32.25" thickBot="1" x14ac:dyDescent="0.25">
      <c r="A34" s="117" t="s">
        <v>276</v>
      </c>
      <c r="B34" s="122"/>
      <c r="C34" s="120"/>
      <c r="D34" s="120"/>
      <c r="E34" s="120"/>
      <c r="F34" s="120"/>
      <c r="G34" s="120"/>
      <c r="H34" s="120"/>
      <c r="I34" s="120"/>
      <c r="J34" s="120">
        <f t="shared" si="0"/>
        <v>0</v>
      </c>
    </row>
    <row r="35" spans="1:10" s="107" customFormat="1" ht="32.25" thickBot="1" x14ac:dyDescent="0.25">
      <c r="A35" s="117" t="s">
        <v>277</v>
      </c>
      <c r="B35" s="122"/>
      <c r="C35" s="120"/>
      <c r="D35" s="120"/>
      <c r="E35" s="120"/>
      <c r="F35" s="120"/>
      <c r="G35" s="120"/>
      <c r="H35" s="120"/>
      <c r="I35" s="120"/>
      <c r="J35" s="120">
        <f t="shared" si="0"/>
        <v>0</v>
      </c>
    </row>
    <row r="36" spans="1:10" s="107" customFormat="1" ht="16.5" thickBot="1" x14ac:dyDescent="0.25">
      <c r="A36" s="117" t="s">
        <v>278</v>
      </c>
      <c r="B36" s="116">
        <v>311</v>
      </c>
      <c r="C36" s="120"/>
      <c r="D36" s="120"/>
      <c r="E36" s="120"/>
      <c r="F36" s="120"/>
      <c r="G36" s="120"/>
      <c r="H36" s="120"/>
      <c r="I36" s="120"/>
      <c r="J36" s="120">
        <f t="shared" si="0"/>
        <v>0</v>
      </c>
    </row>
    <row r="37" spans="1:10" s="107" customFormat="1" ht="16.5" thickBot="1" x14ac:dyDescent="0.25">
      <c r="A37" s="117" t="s">
        <v>279</v>
      </c>
      <c r="B37" s="116">
        <v>312</v>
      </c>
      <c r="C37" s="120"/>
      <c r="D37" s="120"/>
      <c r="E37" s="120"/>
      <c r="F37" s="120"/>
      <c r="G37" s="120"/>
      <c r="H37" s="120"/>
      <c r="I37" s="120"/>
      <c r="J37" s="120">
        <f t="shared" si="0"/>
        <v>0</v>
      </c>
    </row>
    <row r="38" spans="1:10" s="107" customFormat="1" ht="32.25" thickBot="1" x14ac:dyDescent="0.25">
      <c r="A38" s="117" t="s">
        <v>280</v>
      </c>
      <c r="B38" s="116">
        <v>313</v>
      </c>
      <c r="C38" s="120"/>
      <c r="D38" s="120"/>
      <c r="E38" s="120"/>
      <c r="F38" s="120"/>
      <c r="G38" s="120"/>
      <c r="H38" s="120"/>
      <c r="I38" s="120"/>
      <c r="J38" s="120">
        <f t="shared" si="0"/>
        <v>0</v>
      </c>
    </row>
    <row r="39" spans="1:10" s="107" customFormat="1" ht="32.25" thickBot="1" x14ac:dyDescent="0.25">
      <c r="A39" s="117" t="s">
        <v>281</v>
      </c>
      <c r="B39" s="116">
        <v>314</v>
      </c>
      <c r="C39" s="120"/>
      <c r="D39" s="120"/>
      <c r="E39" s="120"/>
      <c r="F39" s="120"/>
      <c r="G39" s="120"/>
      <c r="H39" s="120"/>
      <c r="I39" s="120"/>
      <c r="J39" s="120">
        <f t="shared" si="0"/>
        <v>0</v>
      </c>
    </row>
    <row r="40" spans="1:10" s="107" customFormat="1" ht="16.5" thickBot="1" x14ac:dyDescent="0.25">
      <c r="A40" s="117" t="s">
        <v>282</v>
      </c>
      <c r="B40" s="116">
        <v>315</v>
      </c>
      <c r="C40" s="120"/>
      <c r="D40" s="120"/>
      <c r="E40" s="120"/>
      <c r="F40" s="120"/>
      <c r="G40" s="120"/>
      <c r="H40" s="120"/>
      <c r="I40" s="120"/>
      <c r="J40" s="120">
        <f t="shared" si="0"/>
        <v>0</v>
      </c>
    </row>
    <row r="41" spans="1:10" s="107" customFormat="1" ht="16.5" thickBot="1" x14ac:dyDescent="0.25">
      <c r="A41" s="117" t="s">
        <v>283</v>
      </c>
      <c r="B41" s="116">
        <v>316</v>
      </c>
      <c r="C41" s="120"/>
      <c r="D41" s="120"/>
      <c r="E41" s="120"/>
      <c r="F41" s="120"/>
      <c r="G41" s="120"/>
      <c r="H41" s="120"/>
      <c r="I41" s="120"/>
      <c r="J41" s="120">
        <f t="shared" si="0"/>
        <v>0</v>
      </c>
    </row>
    <row r="42" spans="1:10" s="107" customFormat="1" ht="16.5" thickBot="1" x14ac:dyDescent="0.25">
      <c r="A42" s="117" t="s">
        <v>284</v>
      </c>
      <c r="B42" s="116">
        <v>317</v>
      </c>
      <c r="C42" s="120"/>
      <c r="D42" s="120"/>
      <c r="E42" s="120"/>
      <c r="F42" s="120"/>
      <c r="G42" s="120"/>
      <c r="H42" s="120"/>
      <c r="I42" s="120"/>
      <c r="J42" s="120">
        <f t="shared" si="0"/>
        <v>0</v>
      </c>
    </row>
    <row r="43" spans="1:10" s="107" customFormat="1" ht="32.25" thickBot="1" x14ac:dyDescent="0.25">
      <c r="A43" s="117" t="s">
        <v>285</v>
      </c>
      <c r="B43" s="116">
        <v>318</v>
      </c>
      <c r="C43" s="120"/>
      <c r="D43" s="120"/>
      <c r="E43" s="120"/>
      <c r="F43" s="120"/>
      <c r="G43" s="120"/>
      <c r="H43" s="120"/>
      <c r="I43" s="120"/>
      <c r="J43" s="120">
        <f t="shared" si="0"/>
        <v>0</v>
      </c>
    </row>
    <row r="44" spans="1:10" s="107" customFormat="1" ht="16.5" thickBot="1" x14ac:dyDescent="0.25">
      <c r="A44" s="117" t="s">
        <v>286</v>
      </c>
      <c r="B44" s="116">
        <v>319</v>
      </c>
      <c r="C44" s="120"/>
      <c r="D44" s="120"/>
      <c r="E44" s="120"/>
      <c r="F44" s="120"/>
      <c r="G44" s="120"/>
      <c r="H44" s="120"/>
      <c r="I44" s="120"/>
      <c r="J44" s="120">
        <f t="shared" si="0"/>
        <v>0</v>
      </c>
    </row>
    <row r="45" spans="1:10" s="107" customFormat="1" ht="32.25" thickBot="1" x14ac:dyDescent="0.25">
      <c r="A45" s="117" t="s">
        <v>287</v>
      </c>
      <c r="B45" s="116">
        <v>400</v>
      </c>
      <c r="C45" s="120">
        <f t="shared" ref="C45:I45" si="4">C44+C29+C16+C15</f>
        <v>1712761.7760000001</v>
      </c>
      <c r="D45" s="120">
        <f t="shared" si="4"/>
        <v>0</v>
      </c>
      <c r="E45" s="120">
        <f t="shared" si="4"/>
        <v>-38923.559000000001</v>
      </c>
      <c r="F45" s="120">
        <f t="shared" si="4"/>
        <v>12463583</v>
      </c>
      <c r="G45" s="120">
        <f t="shared" si="4"/>
        <v>12964139</v>
      </c>
      <c r="H45" s="120">
        <f t="shared" si="4"/>
        <v>0</v>
      </c>
      <c r="I45" s="120">
        <f t="shared" si="4"/>
        <v>0</v>
      </c>
      <c r="J45" s="120">
        <f t="shared" ref="J45:J76" si="5">SUM(C45:I45)</f>
        <v>27101560.217</v>
      </c>
    </row>
    <row r="46" spans="1:10" s="107" customFormat="1" ht="16.5" thickBot="1" x14ac:dyDescent="0.25">
      <c r="A46" s="117" t="s">
        <v>263</v>
      </c>
      <c r="B46" s="116">
        <v>401</v>
      </c>
      <c r="C46" s="120"/>
      <c r="D46" s="120"/>
      <c r="E46" s="120"/>
      <c r="F46" s="120"/>
      <c r="G46" s="120"/>
      <c r="H46" s="120"/>
      <c r="I46" s="120"/>
      <c r="J46" s="120">
        <f t="shared" si="5"/>
        <v>0</v>
      </c>
    </row>
    <row r="47" spans="1:10" s="107" customFormat="1" ht="16.5" thickBot="1" x14ac:dyDescent="0.25">
      <c r="A47" s="117" t="s">
        <v>288</v>
      </c>
      <c r="B47" s="116">
        <v>500</v>
      </c>
      <c r="C47" s="120">
        <f t="shared" ref="C47:I47" si="6">C45+C46</f>
        <v>1712761.7760000001</v>
      </c>
      <c r="D47" s="120">
        <f t="shared" si="6"/>
        <v>0</v>
      </c>
      <c r="E47" s="120">
        <f t="shared" si="6"/>
        <v>-38923.559000000001</v>
      </c>
      <c r="F47" s="120">
        <f t="shared" si="6"/>
        <v>12463583</v>
      </c>
      <c r="G47" s="120">
        <f t="shared" si="6"/>
        <v>12964139</v>
      </c>
      <c r="H47" s="120">
        <f t="shared" si="6"/>
        <v>0</v>
      </c>
      <c r="I47" s="120">
        <f t="shared" si="6"/>
        <v>0</v>
      </c>
      <c r="J47" s="120">
        <f t="shared" si="5"/>
        <v>27101560.217</v>
      </c>
    </row>
    <row r="48" spans="1:10" s="107" customFormat="1" ht="32.25" thickBot="1" x14ac:dyDescent="0.25">
      <c r="A48" s="117" t="s">
        <v>289</v>
      </c>
      <c r="B48" s="116">
        <v>600</v>
      </c>
      <c r="C48" s="120">
        <f t="shared" ref="C48:I48" si="7">C49+C50</f>
        <v>0</v>
      </c>
      <c r="D48" s="120">
        <f t="shared" si="7"/>
        <v>0</v>
      </c>
      <c r="E48" s="120">
        <f t="shared" si="7"/>
        <v>0</v>
      </c>
      <c r="F48" s="120">
        <f t="shared" si="7"/>
        <v>-450002.76519000001</v>
      </c>
      <c r="G48" s="120">
        <f t="shared" si="7"/>
        <v>990012.97132000164</v>
      </c>
      <c r="H48" s="120">
        <f t="shared" si="7"/>
        <v>0</v>
      </c>
      <c r="I48" s="120">
        <f t="shared" si="7"/>
        <v>0</v>
      </c>
      <c r="J48" s="120">
        <f t="shared" si="5"/>
        <v>540010.20613000169</v>
      </c>
    </row>
    <row r="49" spans="1:10" s="107" customFormat="1" ht="16.5" thickBot="1" x14ac:dyDescent="0.25">
      <c r="A49" s="117" t="s">
        <v>290</v>
      </c>
      <c r="B49" s="116">
        <v>610</v>
      </c>
      <c r="C49" s="120"/>
      <c r="D49" s="120"/>
      <c r="E49" s="120"/>
      <c r="F49" s="120"/>
      <c r="G49" s="120">
        <v>540010.20613000158</v>
      </c>
      <c r="H49" s="120"/>
      <c r="I49" s="120"/>
      <c r="J49" s="120">
        <f t="shared" si="5"/>
        <v>540010.20613000158</v>
      </c>
    </row>
    <row r="50" spans="1:10" s="107" customFormat="1" ht="32.25" thickBot="1" x14ac:dyDescent="0.25">
      <c r="A50" s="117" t="s">
        <v>291</v>
      </c>
      <c r="B50" s="116">
        <v>620</v>
      </c>
      <c r="C50" s="120">
        <f t="shared" ref="C50:I50" si="8">SUM(C52:C60)</f>
        <v>0</v>
      </c>
      <c r="D50" s="120">
        <f t="shared" si="8"/>
        <v>0</v>
      </c>
      <c r="E50" s="120">
        <f t="shared" si="8"/>
        <v>0</v>
      </c>
      <c r="F50" s="120">
        <v>-450002.76519000001</v>
      </c>
      <c r="G50" s="120">
        <v>450002.76519000001</v>
      </c>
      <c r="H50" s="120">
        <f t="shared" si="8"/>
        <v>0</v>
      </c>
      <c r="I50" s="120">
        <f t="shared" si="8"/>
        <v>0</v>
      </c>
      <c r="J50" s="120">
        <f t="shared" si="5"/>
        <v>0</v>
      </c>
    </row>
    <row r="51" spans="1:10" s="107" customFormat="1" ht="16.5" thickBot="1" x14ac:dyDescent="0.25">
      <c r="A51" s="117" t="s">
        <v>132</v>
      </c>
      <c r="B51" s="122"/>
      <c r="C51" s="120"/>
      <c r="D51" s="120"/>
      <c r="E51" s="120"/>
      <c r="F51" s="120"/>
      <c r="G51" s="120"/>
      <c r="H51" s="120"/>
      <c r="I51" s="120"/>
      <c r="J51" s="120">
        <f t="shared" si="5"/>
        <v>0</v>
      </c>
    </row>
    <row r="52" spans="1:10" s="107" customFormat="1" ht="48" thickBot="1" x14ac:dyDescent="0.25">
      <c r="A52" s="117" t="s">
        <v>268</v>
      </c>
      <c r="B52" s="116">
        <v>621</v>
      </c>
      <c r="C52" s="120"/>
      <c r="D52" s="120"/>
      <c r="E52" s="120"/>
      <c r="F52" s="120"/>
      <c r="G52" s="120"/>
      <c r="H52" s="120"/>
      <c r="I52" s="120"/>
      <c r="J52" s="120">
        <f t="shared" si="5"/>
        <v>0</v>
      </c>
    </row>
    <row r="53" spans="1:10" s="107" customFormat="1" ht="48" thickBot="1" x14ac:dyDescent="0.25">
      <c r="A53" s="117" t="s">
        <v>269</v>
      </c>
      <c r="B53" s="116">
        <v>622</v>
      </c>
      <c r="C53" s="120"/>
      <c r="D53" s="120"/>
      <c r="E53" s="120"/>
      <c r="F53" s="120"/>
      <c r="G53" s="120"/>
      <c r="H53" s="120"/>
      <c r="I53" s="120"/>
      <c r="J53" s="120">
        <f t="shared" si="5"/>
        <v>0</v>
      </c>
    </row>
    <row r="54" spans="1:10" s="107" customFormat="1" ht="32.25" thickBot="1" x14ac:dyDescent="0.25">
      <c r="A54" s="117" t="s">
        <v>270</v>
      </c>
      <c r="B54" s="116">
        <v>623</v>
      </c>
      <c r="C54" s="120"/>
      <c r="D54" s="120"/>
      <c r="E54" s="120"/>
      <c r="F54" s="120">
        <v>-450002.76519000001</v>
      </c>
      <c r="G54" s="120">
        <v>450002.76519000001</v>
      </c>
      <c r="H54" s="120"/>
      <c r="I54" s="120"/>
      <c r="J54" s="120">
        <f t="shared" si="5"/>
        <v>0</v>
      </c>
    </row>
    <row r="55" spans="1:10" s="107" customFormat="1" ht="48" thickBot="1" x14ac:dyDescent="0.25">
      <c r="A55" s="117" t="s">
        <v>134</v>
      </c>
      <c r="B55" s="116">
        <v>624</v>
      </c>
      <c r="C55" s="120"/>
      <c r="D55" s="120"/>
      <c r="E55" s="120"/>
      <c r="F55" s="120"/>
      <c r="G55" s="120"/>
      <c r="H55" s="120"/>
      <c r="I55" s="120"/>
      <c r="J55" s="120">
        <f t="shared" si="5"/>
        <v>0</v>
      </c>
    </row>
    <row r="56" spans="1:10" s="107" customFormat="1" ht="32.25" thickBot="1" x14ac:dyDescent="0.25">
      <c r="A56" s="117" t="s">
        <v>144</v>
      </c>
      <c r="B56" s="116">
        <v>625</v>
      </c>
      <c r="C56" s="120"/>
      <c r="D56" s="120"/>
      <c r="E56" s="120"/>
      <c r="F56" s="120"/>
      <c r="G56" s="120"/>
      <c r="H56" s="120"/>
      <c r="I56" s="120"/>
      <c r="J56" s="120">
        <f t="shared" si="5"/>
        <v>0</v>
      </c>
    </row>
    <row r="57" spans="1:10" s="107" customFormat="1" ht="32.25" thickBot="1" x14ac:dyDescent="0.25">
      <c r="A57" s="117" t="s">
        <v>135</v>
      </c>
      <c r="B57" s="116">
        <v>626</v>
      </c>
      <c r="C57" s="120"/>
      <c r="D57" s="120"/>
      <c r="E57" s="120"/>
      <c r="F57" s="120"/>
      <c r="G57" s="120"/>
      <c r="H57" s="120"/>
      <c r="I57" s="120"/>
      <c r="J57" s="120">
        <f t="shared" si="5"/>
        <v>0</v>
      </c>
    </row>
    <row r="58" spans="1:10" s="107" customFormat="1" ht="32.25" thickBot="1" x14ac:dyDescent="0.25">
      <c r="A58" s="117" t="s">
        <v>271</v>
      </c>
      <c r="B58" s="116">
        <v>627</v>
      </c>
      <c r="C58" s="120"/>
      <c r="D58" s="120"/>
      <c r="E58" s="120"/>
      <c r="F58" s="120"/>
      <c r="G58" s="120"/>
      <c r="H58" s="120"/>
      <c r="I58" s="120"/>
      <c r="J58" s="120">
        <f t="shared" si="5"/>
        <v>0</v>
      </c>
    </row>
    <row r="59" spans="1:10" s="107" customFormat="1" ht="32.25" thickBot="1" x14ac:dyDescent="0.25">
      <c r="A59" s="117" t="s">
        <v>138</v>
      </c>
      <c r="B59" s="116">
        <v>628</v>
      </c>
      <c r="C59" s="120"/>
      <c r="D59" s="120"/>
      <c r="E59" s="120"/>
      <c r="F59" s="120"/>
      <c r="G59" s="120"/>
      <c r="H59" s="120"/>
      <c r="I59" s="120"/>
      <c r="J59" s="120">
        <f t="shared" si="5"/>
        <v>0</v>
      </c>
    </row>
    <row r="60" spans="1:10" s="107" customFormat="1" ht="32.25" thickBot="1" x14ac:dyDescent="0.25">
      <c r="A60" s="117" t="s">
        <v>137</v>
      </c>
      <c r="B60" s="116">
        <v>629</v>
      </c>
      <c r="C60" s="120"/>
      <c r="D60" s="120"/>
      <c r="E60" s="120"/>
      <c r="F60" s="120"/>
      <c r="G60" s="120"/>
      <c r="H60" s="120"/>
      <c r="I60" s="120"/>
      <c r="J60" s="120">
        <f t="shared" si="5"/>
        <v>0</v>
      </c>
    </row>
    <row r="61" spans="1:10" s="107" customFormat="1" ht="32.25" thickBot="1" x14ac:dyDescent="0.25">
      <c r="A61" s="117" t="s">
        <v>292</v>
      </c>
      <c r="B61" s="116">
        <v>700</v>
      </c>
      <c r="C61" s="120"/>
      <c r="D61" s="120"/>
      <c r="E61" s="120"/>
      <c r="F61" s="120"/>
      <c r="G61" s="120"/>
      <c r="H61" s="120"/>
      <c r="I61" s="120"/>
      <c r="J61" s="120">
        <f t="shared" si="5"/>
        <v>0</v>
      </c>
    </row>
    <row r="62" spans="1:10" s="107" customFormat="1" ht="16.5" thickBot="1" x14ac:dyDescent="0.25">
      <c r="A62" s="117" t="s">
        <v>132</v>
      </c>
      <c r="B62" s="122"/>
      <c r="C62" s="120"/>
      <c r="D62" s="120"/>
      <c r="E62" s="120"/>
      <c r="F62" s="120"/>
      <c r="G62" s="120"/>
      <c r="H62" s="120"/>
      <c r="I62" s="120"/>
      <c r="J62" s="120">
        <f t="shared" si="5"/>
        <v>0</v>
      </c>
    </row>
    <row r="63" spans="1:10" s="107" customFormat="1" ht="16.5" thickBot="1" x14ac:dyDescent="0.25">
      <c r="A63" s="117" t="s">
        <v>293</v>
      </c>
      <c r="B63" s="116">
        <v>710</v>
      </c>
      <c r="C63" s="120"/>
      <c r="D63" s="120"/>
      <c r="E63" s="120"/>
      <c r="F63" s="120"/>
      <c r="G63" s="120"/>
      <c r="H63" s="120"/>
      <c r="I63" s="120"/>
      <c r="J63" s="120">
        <f t="shared" si="5"/>
        <v>0</v>
      </c>
    </row>
    <row r="64" spans="1:10" ht="16.5" thickBot="1" x14ac:dyDescent="0.25">
      <c r="A64" s="117" t="s">
        <v>132</v>
      </c>
      <c r="B64" s="122"/>
      <c r="C64" s="120"/>
      <c r="D64" s="120"/>
      <c r="E64" s="120"/>
      <c r="F64" s="120"/>
      <c r="G64" s="120"/>
      <c r="H64" s="120"/>
      <c r="I64" s="120"/>
      <c r="J64" s="120">
        <f t="shared" si="5"/>
        <v>0</v>
      </c>
    </row>
    <row r="65" spans="1:13" ht="16.5" thickBot="1" x14ac:dyDescent="0.25">
      <c r="A65" s="117" t="s">
        <v>275</v>
      </c>
      <c r="B65" s="122"/>
      <c r="C65" s="120"/>
      <c r="D65" s="120"/>
      <c r="E65" s="120"/>
      <c r="F65" s="120"/>
      <c r="G65" s="120"/>
      <c r="H65" s="120"/>
      <c r="I65" s="120"/>
      <c r="J65" s="120">
        <f t="shared" si="5"/>
        <v>0</v>
      </c>
    </row>
    <row r="66" spans="1:13" ht="32.25" thickBot="1" x14ac:dyDescent="0.25">
      <c r="A66" s="117" t="s">
        <v>276</v>
      </c>
      <c r="B66" s="122"/>
      <c r="C66" s="120"/>
      <c r="D66" s="120"/>
      <c r="E66" s="120"/>
      <c r="F66" s="120"/>
      <c r="G66" s="120"/>
      <c r="H66" s="120"/>
      <c r="I66" s="120"/>
      <c r="J66" s="120">
        <f t="shared" si="5"/>
        <v>0</v>
      </c>
    </row>
    <row r="67" spans="1:13" ht="32.25" thickBot="1" x14ac:dyDescent="0.25">
      <c r="A67" s="117" t="s">
        <v>277</v>
      </c>
      <c r="B67" s="122"/>
      <c r="C67" s="120"/>
      <c r="D67" s="120"/>
      <c r="E67" s="120"/>
      <c r="F67" s="120"/>
      <c r="G67" s="120"/>
      <c r="H67" s="120"/>
      <c r="I67" s="120"/>
      <c r="J67" s="120">
        <f t="shared" si="5"/>
        <v>0</v>
      </c>
    </row>
    <row r="68" spans="1:13" ht="16.5" thickBot="1" x14ac:dyDescent="0.25">
      <c r="A68" s="117" t="s">
        <v>278</v>
      </c>
      <c r="B68" s="116">
        <v>711</v>
      </c>
      <c r="C68" s="120"/>
      <c r="D68" s="120"/>
      <c r="E68" s="120"/>
      <c r="F68" s="120"/>
      <c r="G68" s="120"/>
      <c r="H68" s="120"/>
      <c r="I68" s="120"/>
      <c r="J68" s="120">
        <f t="shared" si="5"/>
        <v>0</v>
      </c>
    </row>
    <row r="69" spans="1:13" ht="16.5" thickBot="1" x14ac:dyDescent="0.25">
      <c r="A69" s="117" t="s">
        <v>279</v>
      </c>
      <c r="B69" s="116">
        <v>712</v>
      </c>
      <c r="C69" s="120"/>
      <c r="D69" s="120"/>
      <c r="E69" s="120"/>
      <c r="F69" s="120"/>
      <c r="G69" s="120"/>
      <c r="H69" s="120"/>
      <c r="I69" s="120"/>
      <c r="J69" s="120">
        <f t="shared" si="5"/>
        <v>0</v>
      </c>
    </row>
    <row r="70" spans="1:13" ht="32.25" thickBot="1" x14ac:dyDescent="0.25">
      <c r="A70" s="117" t="s">
        <v>280</v>
      </c>
      <c r="B70" s="116">
        <v>713</v>
      </c>
      <c r="C70" s="120"/>
      <c r="D70" s="120"/>
      <c r="E70" s="120"/>
      <c r="F70" s="120"/>
      <c r="G70" s="120"/>
      <c r="H70" s="120"/>
      <c r="I70" s="120"/>
      <c r="J70" s="120">
        <f t="shared" si="5"/>
        <v>0</v>
      </c>
    </row>
    <row r="71" spans="1:13" ht="32.25" thickBot="1" x14ac:dyDescent="0.25">
      <c r="A71" s="117" t="s">
        <v>281</v>
      </c>
      <c r="B71" s="116">
        <v>714</v>
      </c>
      <c r="C71" s="120"/>
      <c r="D71" s="120"/>
      <c r="E71" s="120"/>
      <c r="F71" s="120"/>
      <c r="G71" s="120"/>
      <c r="H71" s="120"/>
      <c r="I71" s="120"/>
      <c r="J71" s="120">
        <f t="shared" si="5"/>
        <v>0</v>
      </c>
    </row>
    <row r="72" spans="1:13" ht="16.5" thickBot="1" x14ac:dyDescent="0.25">
      <c r="A72" s="117" t="s">
        <v>282</v>
      </c>
      <c r="B72" s="116">
        <v>715</v>
      </c>
      <c r="C72" s="120"/>
      <c r="D72" s="120"/>
      <c r="E72" s="120"/>
      <c r="F72" s="120"/>
      <c r="G72" s="120"/>
      <c r="H72" s="120"/>
      <c r="I72" s="120"/>
      <c r="J72" s="120">
        <f t="shared" si="5"/>
        <v>0</v>
      </c>
    </row>
    <row r="73" spans="1:13" ht="16.5" thickBot="1" x14ac:dyDescent="0.25">
      <c r="A73" s="117" t="s">
        <v>283</v>
      </c>
      <c r="B73" s="116">
        <v>716</v>
      </c>
      <c r="C73" s="120"/>
      <c r="D73" s="120"/>
      <c r="E73" s="120"/>
      <c r="F73" s="120"/>
      <c r="G73" s="120"/>
      <c r="H73" s="120"/>
      <c r="I73" s="120"/>
      <c r="J73" s="120">
        <f t="shared" si="5"/>
        <v>0</v>
      </c>
    </row>
    <row r="74" spans="1:13" ht="16.5" thickBot="1" x14ac:dyDescent="0.25">
      <c r="A74" s="117" t="s">
        <v>284</v>
      </c>
      <c r="B74" s="116">
        <v>717</v>
      </c>
      <c r="C74" s="120"/>
      <c r="D74" s="120"/>
      <c r="E74" s="120"/>
      <c r="F74" s="120"/>
      <c r="G74" s="120"/>
      <c r="H74" s="120"/>
      <c r="I74" s="120"/>
      <c r="J74" s="120">
        <f t="shared" si="5"/>
        <v>0</v>
      </c>
    </row>
    <row r="75" spans="1:13" ht="32.25" thickBot="1" x14ac:dyDescent="0.25">
      <c r="A75" s="117" t="s">
        <v>285</v>
      </c>
      <c r="B75" s="116">
        <v>718</v>
      </c>
      <c r="C75" s="120"/>
      <c r="D75" s="120"/>
      <c r="E75" s="120"/>
      <c r="F75" s="120"/>
      <c r="G75" s="120"/>
      <c r="H75" s="120"/>
      <c r="I75" s="120"/>
      <c r="J75" s="120">
        <f t="shared" si="5"/>
        <v>0</v>
      </c>
    </row>
    <row r="76" spans="1:13" ht="16.5" thickBot="1" x14ac:dyDescent="0.25">
      <c r="A76" s="117" t="s">
        <v>286</v>
      </c>
      <c r="B76" s="116">
        <v>719</v>
      </c>
      <c r="C76" s="120"/>
      <c r="D76" s="120"/>
      <c r="E76" s="120"/>
      <c r="F76" s="120"/>
      <c r="G76" s="120"/>
      <c r="H76" s="120"/>
      <c r="I76" s="120"/>
      <c r="J76" s="120">
        <f t="shared" si="5"/>
        <v>0</v>
      </c>
    </row>
    <row r="77" spans="1:13" ht="32.25" thickBot="1" x14ac:dyDescent="0.25">
      <c r="A77" s="117" t="s">
        <v>294</v>
      </c>
      <c r="B77" s="116">
        <v>800</v>
      </c>
      <c r="C77" s="120">
        <f t="shared" ref="C77:I77" si="9">C76+C61+C48+C47</f>
        <v>1712761.7760000001</v>
      </c>
      <c r="D77" s="120">
        <f t="shared" si="9"/>
        <v>0</v>
      </c>
      <c r="E77" s="120">
        <f t="shared" si="9"/>
        <v>-38923.559000000001</v>
      </c>
      <c r="F77" s="120">
        <f t="shared" si="9"/>
        <v>12013580.23481</v>
      </c>
      <c r="G77" s="120">
        <f t="shared" si="9"/>
        <v>13954151.971320001</v>
      </c>
      <c r="H77" s="120">
        <f t="shared" si="9"/>
        <v>0</v>
      </c>
      <c r="I77" s="120">
        <f t="shared" si="9"/>
        <v>0</v>
      </c>
      <c r="J77" s="120">
        <f>SUM(C77:I77)</f>
        <v>27641570.423130002</v>
      </c>
    </row>
    <row r="78" spans="1:13" x14ac:dyDescent="0.2">
      <c r="J78" s="125"/>
    </row>
    <row r="79" spans="1:13" ht="15" x14ac:dyDescent="0.2">
      <c r="A79" s="126"/>
      <c r="B79" s="127"/>
      <c r="C79" s="128"/>
      <c r="D79" s="128"/>
      <c r="E79" s="128"/>
      <c r="F79" s="128"/>
      <c r="G79" s="128"/>
      <c r="H79" s="128"/>
      <c r="I79" s="128"/>
      <c r="J79" s="128"/>
      <c r="K79" s="129"/>
      <c r="L79" s="128"/>
      <c r="M79" s="129"/>
    </row>
    <row r="80" spans="1:13" ht="15.75" x14ac:dyDescent="0.25">
      <c r="A80" s="44" t="s">
        <v>99</v>
      </c>
      <c r="C80" s="45"/>
      <c r="D80" s="44"/>
      <c r="E80" s="45"/>
      <c r="F80" s="130"/>
      <c r="G80" s="107"/>
      <c r="H80" s="107"/>
      <c r="I80" s="107"/>
      <c r="J80" s="107"/>
      <c r="K80" s="107"/>
      <c r="L80" s="107"/>
      <c r="M80" s="107"/>
    </row>
    <row r="81" spans="1:13" ht="15.75" x14ac:dyDescent="0.25">
      <c r="A81" s="44" t="s">
        <v>100</v>
      </c>
      <c r="C81" s="45"/>
      <c r="D81" s="44"/>
      <c r="E81" s="107"/>
      <c r="F81" s="107"/>
      <c r="G81" s="107"/>
      <c r="H81" s="107"/>
      <c r="I81" s="44" t="s">
        <v>101</v>
      </c>
      <c r="J81" s="107"/>
      <c r="K81" s="107"/>
      <c r="L81" s="107"/>
      <c r="M81" s="107"/>
    </row>
    <row r="82" spans="1:13" ht="15.75" x14ac:dyDescent="0.25">
      <c r="A82" s="44"/>
      <c r="C82" s="45"/>
      <c r="D82" s="44"/>
      <c r="E82" s="107"/>
      <c r="F82" s="107"/>
      <c r="G82" s="107"/>
      <c r="H82" s="107"/>
      <c r="I82" s="44"/>
      <c r="J82" s="107"/>
      <c r="K82" s="107"/>
      <c r="L82" s="107"/>
      <c r="M82" s="107"/>
    </row>
    <row r="83" spans="1:13" ht="15.75" x14ac:dyDescent="0.25">
      <c r="A83" s="44" t="s">
        <v>102</v>
      </c>
      <c r="C83" s="45"/>
      <c r="D83" s="44"/>
      <c r="I83" s="44" t="s">
        <v>103</v>
      </c>
    </row>
  </sheetData>
  <mergeCells count="11">
    <mergeCell ref="A8:H8"/>
    <mergeCell ref="J1:L1"/>
    <mergeCell ref="I2:L2"/>
    <mergeCell ref="I3:L3"/>
    <mergeCell ref="I4:L4"/>
    <mergeCell ref="J6:L6"/>
    <mergeCell ref="B9:F9"/>
    <mergeCell ref="A11:A12"/>
    <mergeCell ref="C11:H11"/>
    <mergeCell ref="I11:I12"/>
    <mergeCell ref="J11:J12"/>
  </mergeCells>
  <hyperlinks>
    <hyperlink ref="I2" r:id="rId1" display="jl:37386494.0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C9DC6F237E4BB498C975B808D5CF8C1" ma:contentTypeVersion="0" ma:contentTypeDescription="Создание документа." ma:contentTypeScope="" ma:versionID="1b47554f6a93be623a0b19f13b6119a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5ccd3e21ce973efedb583f365fb596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1D7DEA-D173-415D-9EB2-4132EEEC64E8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00AAD6A-3B17-4D0A-A54C-215CA9A1E3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513737-67AD-4144-8760-C2E9F3C8C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 Ф1</vt:lpstr>
      <vt:lpstr>ОПУ Ф2</vt:lpstr>
      <vt:lpstr>ДДС Ф3</vt:lpstr>
      <vt:lpstr>Капитал Ф4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Арай Сарниязова</dc:creator>
  <cp:lastModifiedBy>Ания Аккалиева</cp:lastModifiedBy>
  <dcterms:created xsi:type="dcterms:W3CDTF">2020-10-23T10:19:29Z</dcterms:created>
  <dcterms:modified xsi:type="dcterms:W3CDTF">2020-10-23T11:34:30Z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0x0101005C9DC6F237E4BB498C975B808D5CF8C1</vt:lpwstr>
  </property>
</Properties>
</file>