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155" yWindow="825" windowWidth="15480" windowHeight="10740" tabRatio="861"/>
  </bookViews>
  <sheets>
    <sheet name="ф10 41(с 17.04.2016г.)" sheetId="39" r:id="rId1"/>
    <sheet name="ф11 41 (с 17.04.2016г.)" sheetId="38" r:id="rId2"/>
  </sheets>
  <definedNames>
    <definedName name="o">#REF!</definedName>
    <definedName name="q">#REF!</definedName>
    <definedName name="вп">#REF!</definedName>
    <definedName name="_xlnm.Print_Area" localSheetId="0">'ф10 41(с 17.04.2016г.)'!$A$1:$D$127</definedName>
    <definedName name="_xlnm.Print_Area" localSheetId="1">'ф11 41 (с 17.04.2016г.)'!$A$1:$F$126</definedName>
    <definedName name="ф77">#REF!</definedName>
  </definedNames>
  <calcPr calcId="144525" refMode="R1C1"/>
</workbook>
</file>

<file path=xl/calcChain.xml><?xml version="1.0" encoding="utf-8"?>
<calcChain xmlns="http://schemas.openxmlformats.org/spreadsheetml/2006/main">
  <c r="E21" i="38" l="1"/>
  <c r="C21" i="38"/>
  <c r="D21" i="38"/>
  <c r="C38" i="39"/>
  <c r="F21" i="38"/>
  <c r="E15" i="38"/>
  <c r="E11" i="38"/>
  <c r="D15" i="38"/>
  <c r="D11" i="38"/>
  <c r="F15" i="38"/>
  <c r="F11" i="38"/>
  <c r="C15" i="38"/>
  <c r="C11" i="38"/>
  <c r="C85" i="39"/>
  <c r="D96" i="38"/>
  <c r="E96" i="38"/>
  <c r="F96" i="38"/>
  <c r="C96" i="38"/>
  <c r="D114" i="39"/>
  <c r="D110" i="39"/>
  <c r="D105" i="39"/>
  <c r="D96" i="39"/>
  <c r="D85" i="39"/>
  <c r="D71" i="39"/>
  <c r="D40" i="39"/>
  <c r="D38" i="39"/>
  <c r="D61" i="39"/>
  <c r="D11" i="39"/>
  <c r="C67" i="38"/>
  <c r="C71" i="39"/>
  <c r="C96" i="39"/>
  <c r="C116" i="39"/>
  <c r="C11" i="39"/>
  <c r="C61" i="39"/>
  <c r="E67" i="38"/>
  <c r="E30" i="38"/>
  <c r="D67" i="38"/>
  <c r="D61" i="38"/>
  <c r="C61" i="38"/>
  <c r="D30" i="38"/>
  <c r="C30" i="38"/>
  <c r="C40" i="39"/>
  <c r="F30" i="38"/>
  <c r="F67" i="38"/>
  <c r="F61" i="38"/>
  <c r="E61" i="38"/>
  <c r="C110" i="39"/>
  <c r="C105" i="39"/>
  <c r="A6" i="38"/>
  <c r="C114" i="39"/>
  <c r="D59" i="38"/>
  <c r="D116" i="39"/>
  <c r="F105" i="38"/>
  <c r="F59" i="38"/>
  <c r="F107" i="38"/>
  <c r="F111" i="38"/>
  <c r="F114" i="38"/>
  <c r="D105" i="38"/>
  <c r="D107" i="38"/>
  <c r="D111" i="38"/>
  <c r="D114" i="38"/>
  <c r="E105" i="38"/>
  <c r="E59" i="38"/>
  <c r="C105" i="38"/>
  <c r="C59" i="38"/>
  <c r="E107" i="38"/>
  <c r="E111" i="38"/>
  <c r="E114" i="38"/>
  <c r="C107" i="38"/>
  <c r="C111" i="38"/>
  <c r="C114" i="38"/>
</calcChain>
</file>

<file path=xl/sharedStrings.xml><?xml version="1.0" encoding="utf-8"?>
<sst xmlns="http://schemas.openxmlformats.org/spreadsheetml/2006/main" count="399" uniqueCount="315">
  <si>
    <t>прочие расходы, связанные с выплатой вознаграждения</t>
  </si>
  <si>
    <t>18</t>
  </si>
  <si>
    <t>Корпоративный подоходный налог</t>
  </si>
  <si>
    <t>19</t>
  </si>
  <si>
    <t>АО "Инвестиционный финансовый дом "Resmi"</t>
  </si>
  <si>
    <t>Прочие расходы</t>
  </si>
  <si>
    <t>(полное наименование управляющего инвестционным портфелем)</t>
  </si>
  <si>
    <t>1.1</t>
  </si>
  <si>
    <t>1.2</t>
  </si>
  <si>
    <t>1.3</t>
  </si>
  <si>
    <t>Отчет о прибылях и убытках</t>
  </si>
  <si>
    <t>Прибыль (убыток) от прекращенной деятельности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</si>
  <si>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</si>
  <si>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</si>
  <si>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Бухгалтерский баланс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</si>
  <si>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</si>
  <si>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</si>
  <si>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</si>
  <si>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</si>
  <si>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Прочие активы</t>
  </si>
  <si>
    <t>Запасы</t>
  </si>
  <si>
    <t>в том числе:</t>
  </si>
  <si>
    <t>Премии (дополнительный оплаченный капитал)</t>
  </si>
  <si>
    <t>Изъятый капитал</t>
  </si>
  <si>
    <t>Резервный капитал</t>
  </si>
  <si>
    <t>Обязательства</t>
  </si>
  <si>
    <t>Выпущенные долговые ценные бумаги</t>
  </si>
  <si>
    <t>Прочие обязательства</t>
  </si>
  <si>
    <t>Итого обязательства:</t>
  </si>
  <si>
    <t>Прочие доходы</t>
  </si>
  <si>
    <t>Комиссионные расходы</t>
  </si>
  <si>
    <t>( в тысячах казахстанских тенге)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</si>
  <si>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</si>
  <si>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</si>
  <si>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</si>
  <si>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</si>
  <si>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</si>
  <si>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</si>
  <si>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</si>
  <si>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</si>
  <si>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</si>
  <si>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</si>
  <si>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</si>
  <si>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</si>
  <si>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</si>
  <si>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</si>
  <si>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Итого активы: </t>
  </si>
  <si>
    <t>Операция «РЕПО»</t>
  </si>
  <si>
    <t>Субординированный долг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</si>
  <si>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</si>
  <si>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</si>
  <si>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</si>
  <si>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</si>
  <si>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</si>
  <si>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</si>
  <si>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</si>
  <si>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</si>
  <si>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</si>
  <si>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Место печати</t>
  </si>
  <si>
    <t>(в тысячах казахстанских тенге)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</si>
  <si>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</si>
  <si>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</si>
  <si>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</si>
  <si>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</si>
  <si>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</si>
  <si>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Комиссионные вознаграждения</t>
  </si>
  <si>
    <t>Расходы, связанные с выплатой вознаграждения</t>
  </si>
  <si>
    <t xml:space="preserve">   по полученным займам</t>
  </si>
  <si>
    <t xml:space="preserve">   по выпущенным ценным бумагам</t>
  </si>
  <si>
    <t xml:space="preserve">   по операциям «РЕПО»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</si>
  <si>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</si>
  <si>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</si>
  <si>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</si>
  <si>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Резервы</t>
  </si>
  <si>
    <t>Текущее налоговое обязательство</t>
  </si>
  <si>
    <t>Отложенное налоговое обязательство</t>
  </si>
  <si>
    <t xml:space="preserve">За отчетный период </t>
  </si>
  <si>
    <t>наличные деньги в кассе</t>
  </si>
  <si>
    <t>деньги на счетах в банках и организациях,осуществляющих отдельные виды банковских операций</t>
  </si>
  <si>
    <t>Отложенное налоговое требование</t>
  </si>
  <si>
    <t>Займы полученные</t>
  </si>
  <si>
    <r>
      <t xml:space="preserve">Ценные бумаги, </t>
    </r>
    <r>
      <rPr>
        <sz val="10"/>
        <rFont val="Times New Roman"/>
        <family val="1"/>
        <charset val="204"/>
      </rPr>
      <t>оцениваемые</t>
    </r>
    <r>
      <rPr>
        <sz val="10"/>
        <rFont val="Times New Roman"/>
        <family val="1"/>
      </rPr>
      <t xml:space="preserve"> по справедливой стоимости, </t>
    </r>
    <r>
      <rPr>
        <sz val="10"/>
        <rFont val="Times New Roman"/>
        <family val="1"/>
        <charset val="204"/>
      </rPr>
      <t>изменения</t>
    </r>
    <r>
      <rPr>
        <sz val="10"/>
        <rFont val="Times New Roman"/>
        <family val="1"/>
      </rPr>
      <t xml:space="preserve"> </t>
    </r>
    <r>
      <rPr>
        <sz val="10"/>
        <rFont val="Times New Roman"/>
        <family val="1"/>
        <charset val="204"/>
      </rPr>
      <t xml:space="preserve">которых отражаются </t>
    </r>
    <r>
      <rPr>
        <sz val="10"/>
        <rFont val="Times New Roman"/>
        <family val="1"/>
      </rPr>
      <t xml:space="preserve">  </t>
    </r>
    <r>
      <rPr>
        <sz val="10"/>
        <rFont val="Times New Roman"/>
        <family val="1"/>
        <charset val="204"/>
      </rPr>
      <t xml:space="preserve">в составе </t>
    </r>
    <r>
      <rPr>
        <sz val="10"/>
        <rFont val="Times New Roman"/>
        <family val="1"/>
      </rPr>
      <t xml:space="preserve"> прибыли </t>
    </r>
    <r>
      <rPr>
        <sz val="10"/>
        <rFont val="Times New Roman"/>
        <family val="1"/>
        <charset val="204"/>
      </rPr>
      <t>или</t>
    </r>
    <r>
      <rPr>
        <sz val="10"/>
        <rFont val="Times New Roman"/>
        <family val="1"/>
      </rPr>
      <t xml:space="preserve"> убытка</t>
    </r>
  </si>
  <si>
    <t xml:space="preserve">   расходы по уплате  налогов и других обязательных платежей в бюджет, за исключением корпоративного подоходного налога</t>
  </si>
  <si>
    <t>Телефон: 266 70 77 (230)</t>
  </si>
  <si>
    <t>Исполнитель                 _______________________ Афанасьева О.А.</t>
  </si>
  <si>
    <t xml:space="preserve">начисленные, но не полученные доходы в виде вознаграждения </t>
  </si>
  <si>
    <t>3.1</t>
  </si>
  <si>
    <t>4.1</t>
  </si>
  <si>
    <t>5.1</t>
  </si>
  <si>
    <t>6.1</t>
  </si>
  <si>
    <t>7</t>
  </si>
  <si>
    <t>7.1</t>
  </si>
  <si>
    <t>9</t>
  </si>
  <si>
    <t>10</t>
  </si>
  <si>
    <t>11</t>
  </si>
  <si>
    <t>12</t>
  </si>
  <si>
    <t>13</t>
  </si>
  <si>
    <t xml:space="preserve">Дебиторская задолженность </t>
  </si>
  <si>
    <t>14</t>
  </si>
  <si>
    <t>Начисленные комиссионные вознаграждения к получению</t>
  </si>
  <si>
    <t>15</t>
  </si>
  <si>
    <t>от консалтинговых услуг, в том числе:</t>
  </si>
  <si>
    <t>15.1</t>
  </si>
  <si>
    <t xml:space="preserve">аффилированным лицам </t>
  </si>
  <si>
    <t>15.1.1</t>
  </si>
  <si>
    <t xml:space="preserve">прочим клиентам </t>
  </si>
  <si>
    <t>15.1.2</t>
  </si>
  <si>
    <t xml:space="preserve">от услуг представителя держателей облигаций </t>
  </si>
  <si>
    <t>15.2</t>
  </si>
  <si>
    <t xml:space="preserve">от услуг андеррайтера </t>
  </si>
  <si>
    <t>15.3</t>
  </si>
  <si>
    <t xml:space="preserve">от брокерских услуг </t>
  </si>
  <si>
    <t>15.4</t>
  </si>
  <si>
    <t xml:space="preserve">от управления активами </t>
  </si>
  <si>
    <t>15.5</t>
  </si>
  <si>
    <t xml:space="preserve">от услуг маркет-мейкера </t>
  </si>
  <si>
    <t>15.6</t>
  </si>
  <si>
    <t>от пенсионных активов</t>
  </si>
  <si>
    <t>15.7</t>
  </si>
  <si>
    <t xml:space="preserve">от инвестиционного дохода (убытка) по пенсионным активам </t>
  </si>
  <si>
    <t>15.8</t>
  </si>
  <si>
    <t>прочее</t>
  </si>
  <si>
    <t>15.9</t>
  </si>
  <si>
    <t>Производные финансовые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</si>
  <si>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</si>
  <si>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</si>
  <si>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</si>
  <si>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</si>
  <si>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</si>
  <si>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</t>
  </si>
  <si>
    <t>16.3</t>
  </si>
  <si>
    <t>требования по сделке свопы</t>
  </si>
  <si>
    <t>16.4</t>
  </si>
  <si>
    <t>Текущее  налоговое требование</t>
  </si>
  <si>
    <t>17</t>
  </si>
  <si>
    <t xml:space="preserve">Авансы выданные и предоплата </t>
  </si>
  <si>
    <t>20</t>
  </si>
  <si>
    <t>21</t>
  </si>
  <si>
    <t>22</t>
  </si>
  <si>
    <t>23</t>
  </si>
  <si>
    <t>24</t>
  </si>
  <si>
    <t>25</t>
  </si>
  <si>
    <t>26</t>
  </si>
  <si>
    <t>Расчеты с акционерами (по дивидендам)</t>
  </si>
  <si>
    <t>27</t>
  </si>
  <si>
    <t xml:space="preserve">Кредиторская задолженность </t>
  </si>
  <si>
    <t>28</t>
  </si>
  <si>
    <t xml:space="preserve">Начисленные комиссионные расходы к оплате </t>
  </si>
  <si>
    <t>29</t>
  </si>
  <si>
    <t xml:space="preserve">по переводным операциям 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</si>
  <si>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</si>
  <si>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</si>
  <si>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</si>
  <si>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</si>
  <si>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</si>
  <si>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</si>
  <si>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</si>
  <si>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</si>
  <si>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</si>
  <si>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</si>
  <si>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</si>
  <si>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</si>
  <si>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</si>
  <si>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</si>
  <si>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</si>
  <si>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</si>
  <si>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</si>
  <si>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</si>
  <si>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</si>
  <si>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ргистратора</t>
  </si>
  <si>
    <t>29.11</t>
  </si>
  <si>
    <t>по услугам иных профессиональных участников рынка ценных бумаг</t>
  </si>
  <si>
    <t>29.12</t>
  </si>
  <si>
    <t>30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</si>
  <si>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</si>
  <si>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</si>
  <si>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</si>
  <si>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</si>
  <si>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</si>
  <si>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</si>
  <si>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</si>
  <si>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</si>
  <si>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31</t>
  </si>
  <si>
    <t>32</t>
  </si>
  <si>
    <t>Авансы полученные</t>
  </si>
  <si>
    <t>33</t>
  </si>
  <si>
    <t>Обязательства по вознаграждениям работника</t>
  </si>
  <si>
    <t>34</t>
  </si>
  <si>
    <t>35</t>
  </si>
  <si>
    <t>36</t>
  </si>
  <si>
    <t>37</t>
  </si>
  <si>
    <t>37.1</t>
  </si>
  <si>
    <t>37.2</t>
  </si>
  <si>
    <t>38</t>
  </si>
  <si>
    <t>39</t>
  </si>
  <si>
    <t>40</t>
  </si>
  <si>
    <t>резервы переоценки ценных бумаг, предназначенных для родажи</t>
  </si>
  <si>
    <t>40.1</t>
  </si>
  <si>
    <t xml:space="preserve">резерв на переоценку основных средств </t>
  </si>
  <si>
    <t>40.2</t>
  </si>
  <si>
    <t>41</t>
  </si>
  <si>
    <t>42</t>
  </si>
  <si>
    <t>42.1</t>
  </si>
  <si>
    <t>42.2</t>
  </si>
  <si>
    <t>Итого капитал и обязательства (стр.36+стр.43):</t>
  </si>
  <si>
    <t xml:space="preserve">Приложение 10 к Правилам представления финансовой отчетности финансовыми организациями, специальными финансовыми компаниями, исламскими специальными финансовыми компаниями, микрофинансовыми организациями </t>
  </si>
  <si>
    <t xml:space="preserve">Форма </t>
  </si>
  <si>
    <t>Приложение 11 к Правилам представления финансовой отчетности финансовыми организациями, специальными финансовыми компаниями, исламскими специальными финансовыми компаниями, микрофинансовыми организациями</t>
  </si>
  <si>
    <t>по ценным бумагам, имеющимся в наличии для продажи (за вычетом резервов на обесценение)</t>
  </si>
  <si>
    <t>доходы в виде дивидендов по акциям, находящимся в портфеле ценных бумаг, имеющихся в наличии для продажи</t>
  </si>
  <si>
    <t>1.3.1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</si>
  <si>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</si>
  <si>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</si>
  <si>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</si>
  <si>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 xml:space="preserve">по ценным бумагам, оцениваемым по справедливой стоимости, изменения которых отражаются в составе прибыли или убытка 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</si>
  <si>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</si>
  <si>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</si>
  <si>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</si>
  <si>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</si>
  <si>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</si>
  <si>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бумагам, удерживаемым до погашения (за вычетом резервов на обесценение)</t>
  </si>
  <si>
    <t>1.3.3</t>
  </si>
  <si>
    <t xml:space="preserve">доходы, связанные с амортизацией дисконта по ценным бумагам, удерживаемым до погашения </t>
  </si>
  <si>
    <t>1.3.3.1</t>
  </si>
  <si>
    <t>по операциям "обратное РЕПО"</t>
  </si>
  <si>
    <t>1.4</t>
  </si>
  <si>
    <t xml:space="preserve">прочие доходы, связанные с получением вознаграждения </t>
  </si>
  <si>
    <t>1.5</t>
  </si>
  <si>
    <t>2</t>
  </si>
  <si>
    <t>от консалтинговых услуг</t>
  </si>
  <si>
    <t>2.1</t>
  </si>
  <si>
    <t>2.1.1</t>
  </si>
  <si>
    <t>прочим клиентам</t>
  </si>
  <si>
    <t>2.1.2</t>
  </si>
  <si>
    <t>от услуг представителя держателей облигаций</t>
  </si>
  <si>
    <t>2.2</t>
  </si>
  <si>
    <t>от услуг андерайтера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</si>
  <si>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</si>
  <si>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</si>
  <si>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</si>
  <si>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</si>
  <si>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</si>
  <si>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</si>
  <si>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</si>
  <si>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</si>
  <si>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</si>
  <si>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2.8</t>
  </si>
  <si>
    <t>2.9</t>
  </si>
  <si>
    <t xml:space="preserve">   Доходы  от купли/продажи финансовых активов</t>
  </si>
  <si>
    <t>3</t>
  </si>
  <si>
    <t xml:space="preserve">  Доходы  от изменения стоимости финансовых активов, оцениваемых по справедливой стоимости, изменения которой отражаются в составе прибыли или  убытка </t>
  </si>
  <si>
    <t xml:space="preserve">Доходы от операций с  иностранной валюты </t>
  </si>
  <si>
    <t xml:space="preserve">Доходы от переоценки   иностранной валюты </t>
  </si>
  <si>
    <t>6</t>
  </si>
  <si>
    <t>Доходы, связанные с участием в капитале юридических лиц</t>
  </si>
  <si>
    <t>Доходы от реализации активов</t>
  </si>
  <si>
    <t>Доходы от операций с афилированными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</si>
  <si>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</si>
  <si>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</si>
  <si>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</si>
  <si>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</si>
  <si>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</si>
  <si>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</si>
  <si>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</si>
  <si>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</si>
  <si>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</si>
  <si>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</si>
  <si>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Итого доходов (сумма строк с 1 по 12)</t>
  </si>
  <si>
    <t>14.1</t>
  </si>
  <si>
    <t>14.2</t>
  </si>
  <si>
    <t>14.3</t>
  </si>
  <si>
    <t>14.4</t>
  </si>
  <si>
    <t xml:space="preserve">  управляющему агенту</t>
  </si>
  <si>
    <t xml:space="preserve">  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</si>
  <si>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</si>
  <si>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</si>
  <si>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</si>
  <si>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</si>
  <si>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</si>
  <si>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 xml:space="preserve">от переводных операций </t>
  </si>
  <si>
    <t>от клиринговых операций</t>
  </si>
  <si>
    <t>от кассовых операций</t>
  </si>
  <si>
    <t xml:space="preserve">от сейфовых операций </t>
  </si>
  <si>
    <t>от инкассации</t>
  </si>
  <si>
    <t>16.5</t>
  </si>
  <si>
    <t xml:space="preserve">Расходы от купли-продажи финансовых активов 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</si>
  <si>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</si>
  <si>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</si>
  <si>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</si>
  <si>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</si>
  <si>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 xml:space="preserve">Расходы от реализации или безвозмездной передачи активов </t>
  </si>
  <si>
    <t>Расходы от операций с аффилированными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</si>
  <si>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</si>
  <si>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</si>
  <si>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</si>
  <si>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</si>
  <si>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</si>
  <si>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задолженноси и условным обязательствам</t>
  </si>
  <si>
    <t>26.1</t>
  </si>
  <si>
    <t>26.2</t>
  </si>
  <si>
    <t xml:space="preserve">   транспортные расходы</t>
  </si>
  <si>
    <t>26.3</t>
  </si>
  <si>
    <t>26.4</t>
  </si>
  <si>
    <t>26.5</t>
  </si>
  <si>
    <t>26.6</t>
  </si>
  <si>
    <t xml:space="preserve"> неустойка (штраф, пеня)</t>
  </si>
  <si>
    <t>Итого расходов (сумма строк с 14 по 27)</t>
  </si>
  <si>
    <t>Чистая прибыль (убыток) до уплаты корпоративного подоходного налога  (стр.13-стр.28)</t>
  </si>
  <si>
    <t>Чистая прибыль (убыток) после уплаты корпоративного подоходного налога   (стр.29-стр.30)</t>
  </si>
  <si>
    <t>Итого чистая прибыль (убыток) за период (стр.31+/- стр.32)</t>
  </si>
  <si>
    <t>от инвестиционного дохода (убытка) по пенсионным активам</t>
  </si>
  <si>
    <t>Председатель  правления _____________________Манаенко А.А.</t>
  </si>
  <si>
    <t xml:space="preserve">  общехозяйственные и  административные расходы</t>
  </si>
  <si>
    <t>по состоянию на "01" октября 2017 года</t>
  </si>
  <si>
    <t>Главный бухгалтер      _______________________Афанасьева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</si>
</sst>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\-0.00"/>
    <numFmt numFmtId="165" formatCode="#,##0.00_ ;[Red]\-#,##0.00\ "/>
    <numFmt numFmtId="168" formatCode="#,##0.00;[Red]\-#,##0.00"/>
  </numFmts>
  <fonts count="2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4" fillId="0" borderId="0"/>
    <xf numFmtId="0" fontId="17" fillId="0" borderId="0"/>
    <xf numFmtId="0" fontId="3" fillId="0" borderId="0"/>
    <xf numFmtId="0" fontId="3" fillId="0" borderId="0"/>
    <xf numFmtId="0" fontId="12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6" fillId="0" borderId="0"/>
  </cellStyleXfs>
  <cellXfs count="103">
    <xf numFmtId="0" fontId="0" fillId="0" borderId="0" xfId="0"/>
    <xf numFmtId="0" fontId="3" fillId="2" borderId="0" xfId="3" applyFont="1" applyFill="1" applyProtection="1">
      <protection locked="0"/>
    </xf>
    <xf numFmtId="3" fontId="3" fillId="2" borderId="0" xfId="3" applyNumberFormat="1" applyFont="1" applyFill="1" applyProtection="1">
      <protection locked="0"/>
    </xf>
    <xf numFmtId="0" fontId="4" fillId="2" borderId="0" xfId="3" applyFont="1" applyFill="1" applyAlignment="1">
      <alignment horizontal="left"/>
    </xf>
    <xf numFmtId="0" fontId="8" fillId="2" borderId="0" xfId="3" applyFont="1" applyFill="1" applyAlignment="1">
      <alignment horizontal="justify" shrinkToFit="1"/>
    </xf>
    <xf numFmtId="0" fontId="2" fillId="2" borderId="1" xfId="3" applyFont="1" applyFill="1" applyBorder="1" applyAlignment="1" applyProtection="1">
      <alignment horizontal="center" vertical="center" wrapText="1"/>
      <protection locked="0"/>
    </xf>
    <xf numFmtId="0" fontId="1" fillId="2" borderId="1" xfId="3" applyFont="1" applyFill="1" applyBorder="1" applyAlignment="1" applyProtection="1">
      <alignment horizontal="center"/>
      <protection locked="0"/>
    </xf>
    <xf numFmtId="3" fontId="3" fillId="2" borderId="1" xfId="3" applyNumberFormat="1" applyFont="1" applyFill="1" applyBorder="1" applyProtection="1">
      <protection locked="0"/>
    </xf>
    <xf numFmtId="0" fontId="1" fillId="2" borderId="0" xfId="3" applyFont="1" applyFill="1" applyProtection="1"/>
    <xf numFmtId="3" fontId="11" fillId="2" borderId="1" xfId="0" applyNumberFormat="1" applyFont="1" applyFill="1" applyBorder="1" applyAlignment="1">
      <alignment horizontal="right"/>
    </xf>
    <xf numFmtId="3" fontId="10" fillId="2" borderId="1" xfId="10" applyNumberFormat="1" applyFont="1" applyFill="1" applyBorder="1" applyAlignment="1">
      <alignment horizontal="right"/>
    </xf>
    <xf numFmtId="3" fontId="4" fillId="2" borderId="1" xfId="3" applyNumberFormat="1" applyFont="1" applyFill="1" applyBorder="1" applyProtection="1">
      <protection locked="0"/>
    </xf>
    <xf numFmtId="3" fontId="4" fillId="2" borderId="1" xfId="3" applyNumberFormat="1" applyFont="1" applyFill="1" applyBorder="1" applyAlignment="1" applyProtection="1">
      <alignment vertical="top"/>
    </xf>
    <xf numFmtId="0" fontId="4" fillId="2" borderId="1" xfId="3" applyFont="1" applyFill="1" applyBorder="1" applyProtection="1">
      <protection locked="0"/>
    </xf>
    <xf numFmtId="3" fontId="5" fillId="2" borderId="1" xfId="3" applyNumberFormat="1" applyFont="1" applyFill="1" applyBorder="1" applyProtection="1">
      <protection locked="0"/>
    </xf>
    <xf numFmtId="0" fontId="10" fillId="2" borderId="1" xfId="10" applyNumberFormat="1" applyFont="1" applyFill="1" applyBorder="1" applyAlignment="1">
      <alignment horizontal="right"/>
    </xf>
    <xf numFmtId="3" fontId="1" fillId="2" borderId="1" xfId="3" applyNumberFormat="1" applyFont="1" applyFill="1" applyBorder="1" applyAlignment="1" applyProtection="1">
      <alignment vertical="top" wrapText="1"/>
      <protection locked="0"/>
    </xf>
    <xf numFmtId="3" fontId="4" fillId="2" borderId="1" xfId="3" applyNumberFormat="1" applyFont="1" applyFill="1" applyBorder="1" applyAlignment="1" applyProtection="1">
      <alignment vertical="top" wrapText="1"/>
    </xf>
    <xf numFmtId="3" fontId="2" fillId="2" borderId="1" xfId="3" applyNumberFormat="1" applyFont="1" applyFill="1" applyBorder="1" applyAlignment="1" applyProtection="1">
      <alignment horizontal="right"/>
    </xf>
    <xf numFmtId="3" fontId="3" fillId="2" borderId="1" xfId="3" applyNumberFormat="1" applyFont="1" applyFill="1" applyBorder="1" applyAlignment="1" applyProtection="1">
      <alignment vertical="top" wrapText="1"/>
      <protection locked="0"/>
    </xf>
    <xf numFmtId="3" fontId="1" fillId="2" borderId="1" xfId="3" applyNumberFormat="1" applyFont="1" applyFill="1" applyBorder="1" applyAlignment="1" applyProtection="1">
      <alignment vertical="top" wrapText="1"/>
    </xf>
    <xf numFmtId="3" fontId="2" fillId="2" borderId="1" xfId="3" applyNumberFormat="1" applyFont="1" applyFill="1" applyBorder="1" applyAlignment="1" applyProtection="1">
      <alignment vertical="top" wrapText="1"/>
    </xf>
    <xf numFmtId="0" fontId="4" fillId="2" borderId="0" xfId="3" applyFont="1" applyFill="1" applyBorder="1" applyAlignment="1" applyProtection="1">
      <protection locked="0"/>
    </xf>
    <xf numFmtId="0" fontId="3" fillId="2" borderId="0" xfId="3" applyFont="1" applyFill="1" applyProtection="1"/>
    <xf numFmtId="0" fontId="3" fillId="2" borderId="0" xfId="3" applyFont="1" applyFill="1" applyBorder="1" applyProtection="1">
      <protection locked="0"/>
    </xf>
    <xf numFmtId="0" fontId="3" fillId="2" borderId="0" xfId="3" applyFont="1" applyFill="1" applyBorder="1" applyProtection="1"/>
    <xf numFmtId="0" fontId="2" fillId="2" borderId="1" xfId="3" applyFont="1" applyFill="1" applyBorder="1" applyAlignment="1" applyProtection="1">
      <alignment horizontal="left"/>
    </xf>
    <xf numFmtId="0" fontId="2" fillId="2" borderId="1" xfId="3" applyFont="1" applyFill="1" applyBorder="1" applyAlignment="1" applyProtection="1">
      <alignment horizontal="center"/>
      <protection locked="0"/>
    </xf>
    <xf numFmtId="0" fontId="1" fillId="2" borderId="1" xfId="3" applyFont="1" applyFill="1" applyBorder="1" applyAlignment="1" applyProtection="1">
      <alignment horizontal="left" wrapText="1"/>
    </xf>
    <xf numFmtId="0" fontId="1" fillId="2" borderId="1" xfId="3" applyFont="1" applyFill="1" applyBorder="1" applyAlignment="1" applyProtection="1">
      <alignment horizontal="center" vertical="center" wrapText="1"/>
      <protection locked="0"/>
    </xf>
    <xf numFmtId="49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Font="1" applyFill="1" applyBorder="1" applyAlignment="1" applyProtection="1">
      <alignment wrapText="1"/>
    </xf>
    <xf numFmtId="0" fontId="4" fillId="2" borderId="1" xfId="3" applyFont="1" applyFill="1" applyBorder="1" applyAlignment="1" applyProtection="1">
      <protection locked="0"/>
    </xf>
    <xf numFmtId="0" fontId="5" fillId="2" borderId="1" xfId="3" applyFont="1" applyFill="1" applyBorder="1" applyAlignment="1" applyProtection="1">
      <alignment wrapText="1"/>
    </xf>
    <xf numFmtId="0" fontId="4" fillId="2" borderId="1" xfId="3" applyFont="1" applyFill="1" applyBorder="1" applyAlignment="1" applyProtection="1">
      <alignment wrapText="1"/>
    </xf>
    <xf numFmtId="0" fontId="5" fillId="2" borderId="1" xfId="3" applyFont="1" applyFill="1" applyBorder="1" applyAlignment="1" applyProtection="1">
      <alignment horizontal="left" wrapText="1"/>
    </xf>
    <xf numFmtId="0" fontId="1" fillId="2" borderId="1" xfId="3" applyFont="1" applyFill="1" applyBorder="1" applyAlignment="1" applyProtection="1">
      <alignment horizontal="justify" wrapText="1"/>
    </xf>
    <xf numFmtId="0" fontId="4" fillId="2" borderId="1" xfId="3" applyFont="1" applyFill="1" applyBorder="1" applyAlignment="1" applyProtection="1">
      <alignment horizontal="justify" wrapText="1"/>
    </xf>
    <xf numFmtId="0" fontId="4" fillId="2" borderId="1" xfId="4" applyFont="1" applyFill="1" applyBorder="1" applyAlignment="1" applyProtection="1">
      <alignment wrapText="1"/>
    </xf>
    <xf numFmtId="0" fontId="2" fillId="2" borderId="1" xfId="3" applyFont="1" applyFill="1" applyBorder="1" applyAlignment="1" applyProtection="1">
      <alignment wrapText="1"/>
    </xf>
    <xf numFmtId="168" fontId="3" fillId="2" borderId="0" xfId="3" applyNumberFormat="1" applyFont="1" applyFill="1" applyBorder="1" applyProtection="1">
      <protection locked="0"/>
    </xf>
    <xf numFmtId="49" fontId="4" fillId="2" borderId="0" xfId="6" applyNumberFormat="1" applyFont="1" applyFill="1" applyProtection="1">
      <protection locked="0"/>
    </xf>
    <xf numFmtId="0" fontId="4" fillId="2" borderId="0" xfId="3" applyFont="1" applyFill="1" applyProtection="1">
      <protection locked="0"/>
    </xf>
    <xf numFmtId="0" fontId="1" fillId="2" borderId="0" xfId="3" applyFont="1" applyFill="1" applyAlignment="1" applyProtection="1">
      <alignment horizontal="center"/>
    </xf>
    <xf numFmtId="168" fontId="13" fillId="2" borderId="0" xfId="8" applyNumberFormat="1" applyFont="1" applyFill="1" applyBorder="1" applyAlignment="1">
      <alignment horizontal="right" vertical="top" wrapText="1"/>
    </xf>
    <xf numFmtId="168" fontId="13" fillId="2" borderId="0" xfId="7" applyNumberFormat="1" applyFont="1" applyFill="1" applyBorder="1" applyAlignment="1">
      <alignment horizontal="right" vertical="top" wrapText="1"/>
    </xf>
    <xf numFmtId="168" fontId="13" fillId="2" borderId="0" xfId="5" applyNumberFormat="1" applyFont="1" applyFill="1" applyBorder="1" applyAlignment="1">
      <alignment horizontal="right" vertical="top" wrapText="1"/>
    </xf>
    <xf numFmtId="164" fontId="13" fillId="2" borderId="0" xfId="8" applyNumberFormat="1" applyFont="1" applyFill="1" applyBorder="1" applyAlignment="1">
      <alignment horizontal="right" vertical="top" wrapText="1"/>
    </xf>
    <xf numFmtId="0" fontId="4" fillId="2" borderId="1" xfId="3" applyFont="1" applyFill="1" applyBorder="1" applyAlignment="1" applyProtection="1">
      <alignment wrapText="1"/>
      <protection locked="0"/>
    </xf>
    <xf numFmtId="49" fontId="4" fillId="2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3" applyNumberFormat="1" applyFont="1" applyFill="1" applyBorder="1" applyAlignment="1" applyProtection="1">
      <alignment horizontal="center" vertical="top" wrapText="1"/>
      <protection locked="0"/>
    </xf>
    <xf numFmtId="49" fontId="5" fillId="2" borderId="1" xfId="3" applyNumberFormat="1" applyFont="1" applyFill="1" applyBorder="1" applyAlignment="1" applyProtection="1">
      <alignment horizontal="center" vertical="top" wrapText="1"/>
      <protection locked="0"/>
    </xf>
    <xf numFmtId="3" fontId="3" fillId="2" borderId="0" xfId="3" applyNumberFormat="1" applyFont="1" applyFill="1" applyBorder="1" applyProtection="1">
      <protection locked="0"/>
    </xf>
    <xf numFmtId="0" fontId="3" fillId="2" borderId="0" xfId="3" applyFill="1" applyBorder="1" applyAlignment="1">
      <alignment wrapText="1"/>
    </xf>
    <xf numFmtId="0" fontId="2" fillId="2" borderId="0" xfId="3" applyFont="1" applyFill="1" applyBorder="1" applyAlignment="1" applyProtection="1">
      <alignment horizontal="right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3" applyFont="1" applyFill="1" applyBorder="1" applyAlignment="1" applyProtection="1">
      <alignment horizontal="center"/>
    </xf>
    <xf numFmtId="0" fontId="1" fillId="2" borderId="0" xfId="3" applyFont="1" applyFill="1" applyBorder="1" applyAlignment="1" applyProtection="1">
      <alignment horizontal="right"/>
    </xf>
    <xf numFmtId="0" fontId="2" fillId="2" borderId="0" xfId="3" applyFont="1" applyFill="1" applyBorder="1" applyAlignment="1" applyProtection="1">
      <alignment horizontal="center" vertical="center" wrapText="1"/>
      <protection locked="0"/>
    </xf>
    <xf numFmtId="0" fontId="3" fillId="2" borderId="0" xfId="3" applyFont="1" applyFill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center"/>
      <protection locked="0"/>
    </xf>
    <xf numFmtId="0" fontId="1" fillId="2" borderId="0" xfId="3" applyFont="1" applyFill="1" applyBorder="1" applyAlignment="1" applyProtection="1">
      <alignment horizontal="center"/>
      <protection locked="0"/>
    </xf>
    <xf numFmtId="0" fontId="4" fillId="2" borderId="1" xfId="3" applyFont="1" applyFill="1" applyBorder="1" applyAlignment="1" applyProtection="1">
      <alignment vertical="top" wrapText="1"/>
    </xf>
    <xf numFmtId="3" fontId="4" fillId="2" borderId="0" xfId="3" applyNumberFormat="1" applyFont="1" applyFill="1" applyBorder="1" applyProtection="1">
      <protection locked="0"/>
    </xf>
    <xf numFmtId="0" fontId="4" fillId="2" borderId="0" xfId="4" applyFont="1" applyFill="1" applyProtection="1">
      <protection locked="0"/>
    </xf>
    <xf numFmtId="3" fontId="10" fillId="2" borderId="0" xfId="10" applyNumberFormat="1" applyFont="1" applyFill="1" applyBorder="1" applyAlignment="1">
      <alignment horizontal="right"/>
    </xf>
    <xf numFmtId="0" fontId="9" fillId="2" borderId="0" xfId="4" applyFont="1" applyFill="1" applyAlignment="1" applyProtection="1">
      <alignment wrapText="1" shrinkToFit="1"/>
      <protection locked="0"/>
    </xf>
    <xf numFmtId="3" fontId="4" fillId="2" borderId="0" xfId="4" applyNumberFormat="1" applyFont="1" applyFill="1" applyProtection="1">
      <protection locked="0"/>
    </xf>
    <xf numFmtId="0" fontId="1" fillId="2" borderId="1" xfId="3" applyFont="1" applyFill="1" applyBorder="1" applyAlignment="1" applyProtection="1">
      <alignment vertical="top" wrapText="1"/>
    </xf>
    <xf numFmtId="0" fontId="1" fillId="2" borderId="1" xfId="3" applyFont="1" applyFill="1" applyBorder="1" applyAlignment="1" applyProtection="1">
      <alignment horizontal="justify" vertical="top" wrapText="1"/>
    </xf>
    <xf numFmtId="1" fontId="10" fillId="2" borderId="0" xfId="10" applyNumberFormat="1" applyFont="1" applyFill="1"/>
    <xf numFmtId="0" fontId="5" fillId="2" borderId="1" xfId="3" applyFont="1" applyFill="1" applyBorder="1" applyAlignment="1" applyProtection="1">
      <alignment vertical="top" wrapText="1"/>
    </xf>
    <xf numFmtId="3" fontId="5" fillId="2" borderId="0" xfId="3" applyNumberFormat="1" applyFont="1" applyFill="1" applyBorder="1" applyProtection="1">
      <protection locked="0"/>
    </xf>
    <xf numFmtId="0" fontId="2" fillId="2" borderId="1" xfId="3" applyFont="1" applyFill="1" applyBorder="1" applyAlignment="1" applyProtection="1">
      <alignment vertical="top" wrapText="1"/>
    </xf>
    <xf numFmtId="3" fontId="4" fillId="2" borderId="0" xfId="3" applyNumberFormat="1" applyFont="1" applyFill="1" applyBorder="1" applyAlignment="1" applyProtection="1">
      <alignment vertical="top"/>
    </xf>
    <xf numFmtId="3" fontId="4" fillId="2" borderId="0" xfId="3" applyNumberFormat="1" applyFont="1" applyFill="1" applyBorder="1" applyProtection="1"/>
    <xf numFmtId="1" fontId="10" fillId="2" borderId="0" xfId="10" applyNumberFormat="1" applyFont="1" applyFill="1" applyBorder="1" applyAlignment="1">
      <alignment horizontal="right"/>
    </xf>
    <xf numFmtId="0" fontId="4" fillId="2" borderId="0" xfId="3" applyFont="1" applyFill="1" applyBorder="1" applyProtection="1"/>
    <xf numFmtId="0" fontId="4" fillId="2" borderId="0" xfId="3" applyFont="1" applyFill="1" applyBorder="1" applyProtection="1">
      <protection locked="0"/>
    </xf>
    <xf numFmtId="3" fontId="4" fillId="2" borderId="0" xfId="3" applyNumberFormat="1" applyFont="1" applyFill="1" applyBorder="1" applyAlignment="1" applyProtection="1">
      <alignment wrapText="1"/>
      <protection locked="0"/>
    </xf>
    <xf numFmtId="0" fontId="15" fillId="2" borderId="0" xfId="3" applyFont="1" applyFill="1" applyProtection="1">
      <protection locked="0"/>
    </xf>
    <xf numFmtId="165" fontId="3" fillId="2" borderId="0" xfId="3" applyNumberFormat="1" applyFont="1" applyFill="1" applyBorder="1" applyProtection="1">
      <protection locked="0"/>
    </xf>
    <xf numFmtId="168" fontId="13" fillId="2" borderId="0" xfId="9" applyNumberFormat="1" applyFont="1" applyFill="1" applyBorder="1" applyAlignment="1">
      <alignment horizontal="right" vertical="top" wrapText="1"/>
    </xf>
    <xf numFmtId="164" fontId="13" fillId="2" borderId="0" xfId="9" applyNumberFormat="1" applyFont="1" applyFill="1" applyBorder="1" applyAlignment="1">
      <alignment horizontal="right" vertical="top" wrapText="1"/>
    </xf>
    <xf numFmtId="168" fontId="13" fillId="0" borderId="0" xfId="9" applyNumberFormat="1" applyFont="1" applyBorder="1" applyAlignment="1">
      <alignment horizontal="right" vertical="top" wrapText="1"/>
    </xf>
    <xf numFmtId="168" fontId="3" fillId="2" borderId="0" xfId="3" applyNumberFormat="1" applyFont="1" applyFill="1" applyBorder="1" applyProtection="1"/>
    <xf numFmtId="164" fontId="13" fillId="0" borderId="0" xfId="9" applyNumberFormat="1" applyFont="1" applyBorder="1" applyAlignment="1">
      <alignment horizontal="right" vertical="top" wrapText="1"/>
    </xf>
    <xf numFmtId="0" fontId="18" fillId="2" borderId="1" xfId="3" applyFont="1" applyFill="1" applyBorder="1" applyAlignment="1" applyProtection="1">
      <alignment vertical="top" wrapText="1"/>
    </xf>
    <xf numFmtId="49" fontId="19" fillId="2" borderId="1" xfId="3" applyNumberFormat="1" applyFont="1" applyFill="1" applyBorder="1" applyAlignment="1" applyProtection="1">
      <alignment horizontal="center" vertical="top" wrapText="1"/>
      <protection locked="0"/>
    </xf>
    <xf numFmtId="3" fontId="19" fillId="2" borderId="0" xfId="3" applyNumberFormat="1" applyFont="1" applyFill="1" applyBorder="1" applyProtection="1">
      <protection locked="0"/>
    </xf>
    <xf numFmtId="0" fontId="19" fillId="2" borderId="0" xfId="4" applyFont="1" applyFill="1" applyProtection="1">
      <protection locked="0"/>
    </xf>
    <xf numFmtId="0" fontId="20" fillId="2" borderId="0" xfId="3" applyFont="1" applyFill="1" applyProtection="1">
      <protection locked="0"/>
    </xf>
    <xf numFmtId="168" fontId="16" fillId="0" borderId="0" xfId="9" applyNumberFormat="1" applyFont="1" applyBorder="1" applyAlignment="1">
      <alignment horizontal="right" vertical="top" wrapText="1"/>
    </xf>
    <xf numFmtId="164" fontId="16" fillId="0" borderId="0" xfId="9" applyNumberFormat="1" applyFont="1" applyBorder="1" applyAlignment="1">
      <alignment horizontal="right" vertical="top" wrapText="1"/>
    </xf>
    <xf numFmtId="0" fontId="2" fillId="2" borderId="0" xfId="3" applyFont="1" applyFill="1" applyAlignment="1" applyProtection="1">
      <alignment horizontal="right" wrapText="1"/>
    </xf>
    <xf numFmtId="0" fontId="1" fillId="2" borderId="0" xfId="3" applyFont="1" applyFill="1" applyAlignment="1" applyProtection="1">
      <alignment horizontal="right"/>
    </xf>
    <xf numFmtId="3" fontId="5" fillId="2" borderId="1" xfId="3" applyNumberFormat="1" applyFont="1" applyFill="1" applyBorder="1" applyAlignment="1" applyProtection="1">
      <alignment vertical="top" wrapText="1"/>
    </xf>
    <xf numFmtId="0" fontId="2" fillId="2" borderId="0" xfId="0" applyFont="1" applyFill="1" applyAlignment="1" applyProtection="1">
      <alignment horizontal="center"/>
      <protection locked="0"/>
    </xf>
    <xf numFmtId="0" fontId="8" fillId="2" borderId="0" xfId="3" applyFont="1" applyFill="1" applyAlignment="1" applyProtection="1">
      <alignment wrapText="1"/>
      <protection locked="0"/>
    </xf>
    <xf numFmtId="0" fontId="8" fillId="2" borderId="0" xfId="3" applyFont="1" applyFill="1" applyAlignment="1">
      <alignment wrapText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3" fillId="2" borderId="0" xfId="3" applyFont="1" applyFill="1" applyAlignment="1">
      <alignment wrapText="1"/>
    </xf>
  </cellXfs>
  <cellStyles count="12">
    <cellStyle name="Обычный" xfId="0" builtinId="0"/>
    <cellStyle name="Обычный 3" xfId="1"/>
    <cellStyle name="Обычный 4" xfId="2"/>
    <cellStyle name="Обычный_I0000609Айнаш" xfId="3"/>
    <cellStyle name="Обычный_I0000709" xfId="4"/>
    <cellStyle name="Обычный_ОСВ" xfId="5"/>
    <cellStyle name="Обычный_Приложения к Правилам по ИК_рус" xfId="6"/>
    <cellStyle name="Обычный_ф1 130" xfId="7"/>
    <cellStyle name="Обычный_ф10 130" xfId="8"/>
    <cellStyle name="Обычный_ф10 41(с 17.04.2016г.)" xfId="9"/>
    <cellStyle name="Обычный_ф2" xfId="10"/>
    <cellStyle name="Стиль 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FFFF00"/>
  </sheetPr>
  <dimension ref="A1:J130"/>
  <sheetViews>
    <sheetView tabSelected="1" view="pageBreakPreview" zoomScaleNormal="100" zoomScaleSheetLayoutView="100" workbookViewId="0">
      <pane xSplit="1" ySplit="8" topLeftCell="B126" activePane="bottomRight" state="frozen"/>
      <selection pane="topRight" activeCell="B1" sqref="B1"/>
      <selection pane="bottomLeft" activeCell="A9" sqref="A9"/>
      <selection pane="bottomRight" activeCell="D133" sqref="D133"/>
    </sheetView>
  </sheetViews>
  <sheetFormatPr defaultRowHeight="12.75" x14ac:dyDescent="0.2"/>
  <cols>
    <col min="1" max="1" width="62" style="1" customWidth="1"/>
    <col min="2" max="2" width="16.7109375" style="1" customWidth="1"/>
    <col min="3" max="3" width="15.85546875" style="1" customWidth="1"/>
    <col min="4" max="4" width="19.5703125" style="1" customWidth="1"/>
    <col min="5" max="5" width="9.140625" style="1"/>
    <col min="6" max="6" width="13.5703125" style="24" customWidth="1"/>
    <col min="7" max="7" width="16.5703125" style="24" customWidth="1"/>
    <col min="8" max="8" width="14.85546875" style="24" customWidth="1"/>
    <col min="9" max="9" width="14.42578125" style="24" customWidth="1"/>
    <col min="10" max="16384" width="9.140625" style="1"/>
  </cols>
  <sheetData>
    <row r="1" spans="1:10" ht="69.75" customHeight="1" x14ac:dyDescent="0.2">
      <c r="C1" s="99" t="s">
        <v>205</v>
      </c>
      <c r="D1" s="100"/>
      <c r="G1" s="83"/>
      <c r="H1" s="83"/>
    </row>
    <row r="2" spans="1:10" ht="21" customHeight="1" x14ac:dyDescent="0.2">
      <c r="C2" s="4"/>
      <c r="D2" s="95" t="s">
        <v>206</v>
      </c>
      <c r="G2" s="85"/>
      <c r="H2" s="85"/>
      <c r="J2" s="24"/>
    </row>
    <row r="3" spans="1:10" x14ac:dyDescent="0.2">
      <c r="A3" s="98" t="s">
        <v>14</v>
      </c>
      <c r="B3" s="98"/>
      <c r="C3" s="98"/>
      <c r="D3" s="98"/>
      <c r="G3" s="85"/>
      <c r="H3" s="85"/>
      <c r="J3" s="24"/>
    </row>
    <row r="4" spans="1:10" x14ac:dyDescent="0.2">
      <c r="A4" s="101" t="s">
        <v>4</v>
      </c>
      <c r="B4" s="101"/>
      <c r="C4" s="101"/>
      <c r="D4" s="101"/>
      <c r="F4" s="83"/>
      <c r="G4" s="93"/>
      <c r="H4" s="93"/>
      <c r="I4" s="93"/>
      <c r="J4" s="24"/>
    </row>
    <row r="5" spans="1:10" x14ac:dyDescent="0.2">
      <c r="A5" s="98" t="s">
        <v>6</v>
      </c>
      <c r="B5" s="98"/>
      <c r="C5" s="98"/>
      <c r="D5" s="98"/>
      <c r="F5" s="83"/>
      <c r="G5" s="93"/>
      <c r="H5" s="93"/>
      <c r="I5" s="93"/>
      <c r="J5" s="24"/>
    </row>
    <row r="6" spans="1:10" x14ac:dyDescent="0.2">
      <c r="A6" s="98" t="s">
        <v>313</v>
      </c>
      <c r="B6" s="98"/>
      <c r="C6" s="98"/>
      <c r="D6" s="98"/>
      <c r="F6" s="40"/>
      <c r="G6" s="94"/>
      <c r="H6" s="85"/>
      <c r="I6" s="85"/>
      <c r="J6" s="24"/>
    </row>
    <row r="7" spans="1:10" s="23" customFormat="1" x14ac:dyDescent="0.2">
      <c r="A7" s="8"/>
      <c r="B7" s="8"/>
      <c r="C7" s="8"/>
      <c r="D7" s="96" t="s">
        <v>31</v>
      </c>
      <c r="F7" s="25"/>
      <c r="G7" s="93"/>
      <c r="H7" s="93"/>
      <c r="I7" s="86"/>
      <c r="J7" s="25"/>
    </row>
    <row r="8" spans="1:10" ht="38.25" x14ac:dyDescent="0.2">
      <c r="A8" s="5" t="s">
        <v>15</v>
      </c>
      <c r="B8" s="5" t="s">
        <v>32</v>
      </c>
      <c r="C8" s="5" t="s">
        <v>16</v>
      </c>
      <c r="D8" s="5" t="s">
        <v>17</v>
      </c>
      <c r="G8" s="93"/>
      <c r="H8" s="93"/>
      <c r="I8" s="85"/>
      <c r="J8" s="24"/>
    </row>
    <row r="9" spans="1:10" x14ac:dyDescent="0.2">
      <c r="A9" s="6">
        <v>1</v>
      </c>
      <c r="B9" s="6">
        <v>2</v>
      </c>
      <c r="C9" s="6">
        <v>3</v>
      </c>
      <c r="D9" s="6">
        <v>4</v>
      </c>
      <c r="G9" s="93"/>
      <c r="H9" s="93"/>
      <c r="I9" s="85"/>
    </row>
    <row r="10" spans="1:10" x14ac:dyDescent="0.2">
      <c r="A10" s="26" t="s">
        <v>18</v>
      </c>
      <c r="B10" s="27"/>
      <c r="C10" s="7"/>
      <c r="D10" s="7"/>
      <c r="G10" s="85"/>
      <c r="H10" s="85"/>
    </row>
    <row r="11" spans="1:10" x14ac:dyDescent="0.2">
      <c r="A11" s="28" t="s">
        <v>33</v>
      </c>
      <c r="B11" s="29">
        <v>1</v>
      </c>
      <c r="C11" s="16">
        <f>C13+C14</f>
        <v>127774</v>
      </c>
      <c r="D11" s="16">
        <f>D13+D14</f>
        <v>556505</v>
      </c>
      <c r="F11" s="44"/>
      <c r="G11" s="85"/>
      <c r="H11" s="46"/>
      <c r="I11" s="46"/>
    </row>
    <row r="12" spans="1:10" x14ac:dyDescent="0.2">
      <c r="A12" s="28" t="s">
        <v>21</v>
      </c>
      <c r="B12" s="29"/>
      <c r="C12" s="16"/>
      <c r="D12" s="16"/>
      <c r="F12" s="44"/>
      <c r="H12" s="85"/>
      <c r="I12" s="46"/>
    </row>
    <row r="13" spans="1:10" x14ac:dyDescent="0.2">
      <c r="A13" s="28" t="s">
        <v>77</v>
      </c>
      <c r="B13" s="30" t="s">
        <v>7</v>
      </c>
      <c r="C13" s="16">
        <v>337</v>
      </c>
      <c r="D13" s="16">
        <v>1011</v>
      </c>
      <c r="F13" s="44"/>
      <c r="G13" s="85"/>
      <c r="H13" s="44"/>
    </row>
    <row r="14" spans="1:10" ht="25.5" x14ac:dyDescent="0.2">
      <c r="A14" s="28" t="s">
        <v>78</v>
      </c>
      <c r="B14" s="30" t="s">
        <v>8</v>
      </c>
      <c r="C14" s="16">
        <v>127437</v>
      </c>
      <c r="D14" s="16">
        <v>555494</v>
      </c>
      <c r="F14" s="44"/>
      <c r="G14" s="83"/>
      <c r="H14" s="44"/>
      <c r="I14" s="40"/>
    </row>
    <row r="15" spans="1:10" x14ac:dyDescent="0.2">
      <c r="A15" s="31" t="s">
        <v>34</v>
      </c>
      <c r="B15" s="29">
        <v>2</v>
      </c>
      <c r="C15" s="16"/>
      <c r="D15" s="16"/>
      <c r="F15" s="44"/>
      <c r="G15" s="83"/>
      <c r="H15" s="83"/>
    </row>
    <row r="16" spans="1:10" x14ac:dyDescent="0.2">
      <c r="A16" s="31" t="s">
        <v>40</v>
      </c>
      <c r="B16" s="29">
        <v>3</v>
      </c>
      <c r="C16" s="16"/>
      <c r="D16" s="16"/>
      <c r="F16" s="44"/>
      <c r="G16" s="83"/>
      <c r="H16" s="83"/>
      <c r="I16" s="83"/>
    </row>
    <row r="17" spans="1:10" x14ac:dyDescent="0.2">
      <c r="A17" s="31" t="s">
        <v>21</v>
      </c>
      <c r="B17" s="29"/>
      <c r="C17" s="16"/>
      <c r="D17" s="16"/>
      <c r="F17" s="44"/>
      <c r="G17" s="83"/>
      <c r="H17" s="93"/>
      <c r="I17" s="93"/>
    </row>
    <row r="18" spans="1:10" x14ac:dyDescent="0.2">
      <c r="A18" s="31" t="s">
        <v>85</v>
      </c>
      <c r="B18" s="30" t="s">
        <v>86</v>
      </c>
      <c r="C18" s="16"/>
      <c r="D18" s="16"/>
      <c r="F18" s="44"/>
      <c r="G18" s="93"/>
      <c r="H18" s="93"/>
      <c r="I18" s="93"/>
      <c r="J18" s="24"/>
    </row>
    <row r="19" spans="1:10" x14ac:dyDescent="0.2">
      <c r="A19" s="31" t="s">
        <v>39</v>
      </c>
      <c r="B19" s="30">
        <v>4</v>
      </c>
      <c r="C19" s="16"/>
      <c r="D19" s="16"/>
      <c r="F19" s="44"/>
      <c r="G19" s="83"/>
      <c r="H19" s="93"/>
      <c r="I19" s="85"/>
      <c r="J19" s="24"/>
    </row>
    <row r="20" spans="1:10" x14ac:dyDescent="0.2">
      <c r="A20" s="31" t="s">
        <v>21</v>
      </c>
      <c r="B20" s="30"/>
      <c r="C20" s="16"/>
      <c r="D20" s="16"/>
      <c r="F20" s="83"/>
      <c r="G20" s="83"/>
      <c r="H20" s="85"/>
      <c r="I20" s="85"/>
      <c r="J20" s="24"/>
    </row>
    <row r="21" spans="1:10" x14ac:dyDescent="0.2">
      <c r="A21" s="31" t="s">
        <v>85</v>
      </c>
      <c r="B21" s="30" t="s">
        <v>87</v>
      </c>
      <c r="C21" s="16"/>
      <c r="D21" s="16"/>
      <c r="F21" s="83"/>
      <c r="G21" s="83"/>
      <c r="H21" s="93"/>
      <c r="I21" s="40"/>
      <c r="J21" s="24"/>
    </row>
    <row r="22" spans="1:10" ht="25.5" x14ac:dyDescent="0.2">
      <c r="A22" s="31" t="s">
        <v>81</v>
      </c>
      <c r="B22" s="29">
        <v>5</v>
      </c>
      <c r="C22" s="16">
        <v>317887</v>
      </c>
      <c r="D22" s="16">
        <v>54468</v>
      </c>
      <c r="F22" s="83"/>
      <c r="G22" s="52"/>
      <c r="H22" s="93"/>
      <c r="I22" s="93"/>
      <c r="J22" s="24"/>
    </row>
    <row r="23" spans="1:10" x14ac:dyDescent="0.2">
      <c r="A23" s="31" t="s">
        <v>21</v>
      </c>
      <c r="B23" s="29"/>
      <c r="C23" s="16"/>
      <c r="D23" s="16"/>
      <c r="F23" s="44"/>
      <c r="H23" s="93"/>
      <c r="I23" s="93"/>
      <c r="J23" s="24"/>
    </row>
    <row r="24" spans="1:10" x14ac:dyDescent="0.2">
      <c r="A24" s="31" t="s">
        <v>85</v>
      </c>
      <c r="B24" s="30" t="s">
        <v>88</v>
      </c>
      <c r="C24" s="16">
        <v>4630</v>
      </c>
      <c r="D24" s="16"/>
      <c r="F24" s="44"/>
      <c r="H24" s="93"/>
      <c r="I24" s="40"/>
    </row>
    <row r="25" spans="1:10" ht="25.5" x14ac:dyDescent="0.2">
      <c r="A25" s="31" t="s">
        <v>36</v>
      </c>
      <c r="B25" s="29">
        <v>6</v>
      </c>
      <c r="C25" s="16">
        <v>0</v>
      </c>
      <c r="D25" s="16">
        <v>22448</v>
      </c>
      <c r="F25" s="44"/>
      <c r="G25" s="83"/>
      <c r="H25" s="85"/>
    </row>
    <row r="26" spans="1:10" x14ac:dyDescent="0.2">
      <c r="A26" s="31" t="s">
        <v>21</v>
      </c>
      <c r="B26" s="29"/>
      <c r="C26" s="16"/>
      <c r="D26" s="16"/>
      <c r="F26" s="44"/>
      <c r="G26" s="83"/>
      <c r="H26" s="40"/>
    </row>
    <row r="27" spans="1:10" x14ac:dyDescent="0.2">
      <c r="A27" s="31" t="s">
        <v>85</v>
      </c>
      <c r="B27" s="30" t="s">
        <v>89</v>
      </c>
      <c r="C27" s="16"/>
      <c r="D27" s="16"/>
      <c r="F27" s="44"/>
      <c r="G27" s="44"/>
    </row>
    <row r="28" spans="1:10" ht="25.5" x14ac:dyDescent="0.2">
      <c r="A28" s="31" t="s">
        <v>37</v>
      </c>
      <c r="B28" s="30" t="s">
        <v>90</v>
      </c>
      <c r="C28" s="16"/>
      <c r="D28" s="16"/>
      <c r="F28" s="44"/>
      <c r="G28" s="44"/>
    </row>
    <row r="29" spans="1:10" x14ac:dyDescent="0.2">
      <c r="A29" s="31" t="s">
        <v>21</v>
      </c>
      <c r="B29" s="30"/>
      <c r="C29" s="16"/>
      <c r="D29" s="16"/>
      <c r="F29" s="44"/>
      <c r="G29" s="44"/>
    </row>
    <row r="30" spans="1:10" x14ac:dyDescent="0.2">
      <c r="A30" s="31" t="s">
        <v>85</v>
      </c>
      <c r="B30" s="30" t="s">
        <v>91</v>
      </c>
      <c r="C30" s="16"/>
      <c r="D30" s="16"/>
      <c r="F30" s="44"/>
      <c r="G30" s="44"/>
    </row>
    <row r="31" spans="1:10" x14ac:dyDescent="0.2">
      <c r="A31" s="31" t="s">
        <v>41</v>
      </c>
      <c r="B31" s="30" t="s">
        <v>38</v>
      </c>
      <c r="C31" s="16"/>
      <c r="D31" s="97"/>
      <c r="F31" s="45"/>
      <c r="G31" s="44"/>
    </row>
    <row r="32" spans="1:10" ht="25.5" x14ac:dyDescent="0.2">
      <c r="A32" s="31" t="s">
        <v>42</v>
      </c>
      <c r="B32" s="30" t="s">
        <v>92</v>
      </c>
      <c r="C32" s="16"/>
      <c r="D32" s="16"/>
      <c r="F32" s="44"/>
      <c r="G32" s="44"/>
    </row>
    <row r="33" spans="1:9" x14ac:dyDescent="0.2">
      <c r="A33" s="31" t="s">
        <v>20</v>
      </c>
      <c r="B33" s="30" t="s">
        <v>93</v>
      </c>
      <c r="C33" s="16">
        <v>1521</v>
      </c>
      <c r="D33" s="16">
        <v>1498</v>
      </c>
      <c r="F33" s="44"/>
      <c r="G33" s="44"/>
    </row>
    <row r="34" spans="1:9" ht="25.5" x14ac:dyDescent="0.2">
      <c r="A34" s="31" t="s">
        <v>43</v>
      </c>
      <c r="B34" s="30" t="s">
        <v>94</v>
      </c>
      <c r="C34" s="16"/>
      <c r="D34" s="16"/>
      <c r="F34" s="83"/>
      <c r="G34" s="83"/>
      <c r="H34" s="83"/>
    </row>
    <row r="35" spans="1:9" x14ac:dyDescent="0.2">
      <c r="A35" s="32" t="s">
        <v>45</v>
      </c>
      <c r="B35" s="30" t="s">
        <v>95</v>
      </c>
      <c r="C35" s="16">
        <v>3750</v>
      </c>
      <c r="D35" s="16">
        <v>3333</v>
      </c>
      <c r="F35" s="83"/>
      <c r="G35" s="93"/>
      <c r="H35" s="93"/>
      <c r="I35" s="93"/>
    </row>
    <row r="36" spans="1:9" ht="25.5" x14ac:dyDescent="0.2">
      <c r="A36" s="48" t="s">
        <v>44</v>
      </c>
      <c r="B36" s="30" t="s">
        <v>96</v>
      </c>
      <c r="C36" s="16">
        <v>2249</v>
      </c>
      <c r="D36" s="16">
        <v>3023</v>
      </c>
      <c r="F36" s="83"/>
      <c r="G36" s="93"/>
      <c r="H36" s="93"/>
      <c r="I36" s="93"/>
    </row>
    <row r="37" spans="1:9" x14ac:dyDescent="0.2">
      <c r="A37" s="48" t="s">
        <v>97</v>
      </c>
      <c r="B37" s="30" t="s">
        <v>98</v>
      </c>
      <c r="C37" s="16">
        <v>161306</v>
      </c>
      <c r="D37" s="16">
        <v>168203</v>
      </c>
      <c r="F37" s="83"/>
      <c r="G37" s="93"/>
      <c r="H37" s="93"/>
      <c r="I37" s="83"/>
    </row>
    <row r="38" spans="1:9" x14ac:dyDescent="0.2">
      <c r="A38" s="48" t="s">
        <v>99</v>
      </c>
      <c r="B38" s="30" t="s">
        <v>100</v>
      </c>
      <c r="C38" s="16">
        <f>C40+C43+C44+C45+C46+C47+C48+C49+C50</f>
        <v>1470</v>
      </c>
      <c r="D38" s="16">
        <f>D40+D43+D44+D45+D46+D47+D48+D49+D50</f>
        <v>2648</v>
      </c>
      <c r="F38" s="83"/>
      <c r="G38" s="93"/>
      <c r="H38" s="93"/>
      <c r="I38" s="85"/>
    </row>
    <row r="39" spans="1:9" x14ac:dyDescent="0.2">
      <c r="A39" s="48" t="s">
        <v>21</v>
      </c>
      <c r="B39" s="30"/>
      <c r="C39" s="17"/>
      <c r="D39" s="17"/>
      <c r="F39" s="83"/>
      <c r="G39" s="93"/>
      <c r="H39" s="93"/>
      <c r="I39" s="85"/>
    </row>
    <row r="40" spans="1:9" x14ac:dyDescent="0.2">
      <c r="A40" s="48" t="s">
        <v>101</v>
      </c>
      <c r="B40" s="30" t="s">
        <v>102</v>
      </c>
      <c r="C40" s="16">
        <f>C41+C42</f>
        <v>0</v>
      </c>
      <c r="D40" s="16">
        <f>D41+D42</f>
        <v>0</v>
      </c>
      <c r="F40" s="83"/>
      <c r="G40" s="93"/>
      <c r="H40" s="93"/>
      <c r="I40" s="40"/>
    </row>
    <row r="41" spans="1:9" x14ac:dyDescent="0.2">
      <c r="A41" s="48" t="s">
        <v>103</v>
      </c>
      <c r="B41" s="30" t="s">
        <v>104</v>
      </c>
      <c r="C41" s="16"/>
      <c r="D41" s="16"/>
      <c r="F41" s="83"/>
      <c r="G41" s="93"/>
      <c r="H41" s="85"/>
    </row>
    <row r="42" spans="1:9" x14ac:dyDescent="0.2">
      <c r="A42" s="48" t="s">
        <v>105</v>
      </c>
      <c r="B42" s="30" t="s">
        <v>106</v>
      </c>
      <c r="C42" s="16"/>
      <c r="D42" s="16"/>
      <c r="F42" s="83"/>
      <c r="G42" s="93"/>
      <c r="H42" s="85"/>
    </row>
    <row r="43" spans="1:9" x14ac:dyDescent="0.2">
      <c r="A43" s="31" t="s">
        <v>107</v>
      </c>
      <c r="B43" s="30" t="s">
        <v>108</v>
      </c>
      <c r="C43" s="16"/>
      <c r="D43" s="16"/>
      <c r="F43" s="83"/>
      <c r="G43" s="93"/>
      <c r="H43" s="85"/>
    </row>
    <row r="44" spans="1:9" x14ac:dyDescent="0.2">
      <c r="A44" s="31" t="s">
        <v>109</v>
      </c>
      <c r="B44" s="30" t="s">
        <v>110</v>
      </c>
      <c r="C44" s="16"/>
      <c r="D44" s="16"/>
      <c r="F44" s="44"/>
      <c r="G44" s="44"/>
      <c r="H44" s="40"/>
    </row>
    <row r="45" spans="1:9" x14ac:dyDescent="0.2">
      <c r="A45" s="31" t="s">
        <v>111</v>
      </c>
      <c r="B45" s="30" t="s">
        <v>112</v>
      </c>
      <c r="C45" s="16">
        <v>445</v>
      </c>
      <c r="D45" s="16">
        <v>1623</v>
      </c>
      <c r="F45" s="44"/>
      <c r="G45" s="44"/>
      <c r="H45" s="82"/>
      <c r="I45" s="82"/>
    </row>
    <row r="46" spans="1:9" x14ac:dyDescent="0.2">
      <c r="A46" s="31" t="s">
        <v>113</v>
      </c>
      <c r="B46" s="30" t="s">
        <v>114</v>
      </c>
      <c r="C46" s="16">
        <v>675</v>
      </c>
      <c r="D46" s="16">
        <v>675</v>
      </c>
      <c r="F46" s="83"/>
      <c r="G46" s="44"/>
    </row>
    <row r="47" spans="1:9" x14ac:dyDescent="0.2">
      <c r="A47" s="31" t="s">
        <v>115</v>
      </c>
      <c r="B47" s="30" t="s">
        <v>116</v>
      </c>
      <c r="C47" s="16">
        <v>350</v>
      </c>
      <c r="D47" s="16">
        <v>350</v>
      </c>
      <c r="F47" s="83"/>
      <c r="G47" s="44"/>
    </row>
    <row r="48" spans="1:9" x14ac:dyDescent="0.2">
      <c r="A48" s="31" t="s">
        <v>117</v>
      </c>
      <c r="B48" s="30" t="s">
        <v>118</v>
      </c>
      <c r="C48" s="16"/>
      <c r="D48" s="16"/>
      <c r="F48" s="44"/>
      <c r="G48" s="44"/>
    </row>
    <row r="49" spans="1:10" x14ac:dyDescent="0.2">
      <c r="A49" s="31" t="s">
        <v>119</v>
      </c>
      <c r="B49" s="30" t="s">
        <v>120</v>
      </c>
      <c r="C49" s="16"/>
      <c r="D49" s="16"/>
      <c r="F49" s="44"/>
      <c r="G49" s="44"/>
    </row>
    <row r="50" spans="1:10" x14ac:dyDescent="0.2">
      <c r="A50" s="31" t="s">
        <v>121</v>
      </c>
      <c r="B50" s="30" t="s">
        <v>122</v>
      </c>
      <c r="C50" s="16"/>
      <c r="D50" s="16"/>
      <c r="F50" s="44"/>
      <c r="G50" s="44"/>
    </row>
    <row r="51" spans="1:10" x14ac:dyDescent="0.2">
      <c r="A51" s="31" t="s">
        <v>123</v>
      </c>
      <c r="B51" s="30" t="s">
        <v>124</v>
      </c>
      <c r="C51" s="16"/>
      <c r="D51" s="16"/>
      <c r="F51" s="44"/>
      <c r="G51" s="83"/>
      <c r="H51" s="83"/>
    </row>
    <row r="52" spans="1:10" x14ac:dyDescent="0.2">
      <c r="A52" s="31" t="s">
        <v>21</v>
      </c>
      <c r="B52" s="30"/>
      <c r="C52" s="16"/>
      <c r="D52" s="16"/>
      <c r="F52" s="44"/>
      <c r="G52" s="83"/>
      <c r="H52" s="84"/>
    </row>
    <row r="53" spans="1:10" x14ac:dyDescent="0.2">
      <c r="A53" s="31" t="s">
        <v>125</v>
      </c>
      <c r="B53" s="30" t="s">
        <v>126</v>
      </c>
      <c r="C53" s="16"/>
      <c r="D53" s="16"/>
      <c r="F53" s="44"/>
      <c r="G53" s="83"/>
      <c r="H53" s="84"/>
    </row>
    <row r="54" spans="1:10" x14ac:dyDescent="0.2">
      <c r="A54" s="31" t="s">
        <v>127</v>
      </c>
      <c r="B54" s="30" t="s">
        <v>128</v>
      </c>
      <c r="C54" s="16"/>
      <c r="D54" s="16"/>
      <c r="F54" s="44"/>
      <c r="G54" s="83"/>
      <c r="H54" s="85"/>
    </row>
    <row r="55" spans="1:10" x14ac:dyDescent="0.2">
      <c r="A55" s="31" t="s">
        <v>129</v>
      </c>
      <c r="B55" s="30" t="s">
        <v>130</v>
      </c>
      <c r="C55" s="16"/>
      <c r="D55" s="16"/>
      <c r="G55" s="83"/>
      <c r="H55" s="85"/>
      <c r="I55" s="83"/>
    </row>
    <row r="56" spans="1:10" x14ac:dyDescent="0.2">
      <c r="A56" s="31" t="s">
        <v>131</v>
      </c>
      <c r="B56" s="30" t="s">
        <v>132</v>
      </c>
      <c r="C56" s="16"/>
      <c r="D56" s="16"/>
      <c r="G56" s="44"/>
      <c r="H56" s="93"/>
      <c r="I56" s="93"/>
      <c r="J56" s="24"/>
    </row>
    <row r="57" spans="1:10" x14ac:dyDescent="0.2">
      <c r="A57" s="31" t="s">
        <v>133</v>
      </c>
      <c r="B57" s="30" t="s">
        <v>134</v>
      </c>
      <c r="C57" s="16">
        <v>829</v>
      </c>
      <c r="D57" s="16">
        <v>544</v>
      </c>
      <c r="H57" s="93"/>
      <c r="I57" s="93"/>
      <c r="J57" s="24"/>
    </row>
    <row r="58" spans="1:10" x14ac:dyDescent="0.2">
      <c r="A58" s="31" t="s">
        <v>79</v>
      </c>
      <c r="B58" s="30" t="s">
        <v>1</v>
      </c>
      <c r="C58" s="16"/>
      <c r="D58" s="16"/>
      <c r="H58" s="93"/>
      <c r="I58" s="94"/>
      <c r="J58" s="24"/>
    </row>
    <row r="59" spans="1:10" x14ac:dyDescent="0.2">
      <c r="A59" s="31" t="s">
        <v>135</v>
      </c>
      <c r="B59" s="30" t="s">
        <v>3</v>
      </c>
      <c r="C59" s="16">
        <v>755</v>
      </c>
      <c r="D59" s="16">
        <v>5132</v>
      </c>
      <c r="H59" s="85"/>
      <c r="I59" s="94"/>
      <c r="J59" s="24"/>
    </row>
    <row r="60" spans="1:10" x14ac:dyDescent="0.2">
      <c r="A60" s="31" t="s">
        <v>19</v>
      </c>
      <c r="B60" s="30" t="s">
        <v>136</v>
      </c>
      <c r="C60" s="16">
        <v>0</v>
      </c>
      <c r="D60" s="16">
        <v>368</v>
      </c>
      <c r="F60" s="44"/>
      <c r="G60" s="40"/>
      <c r="H60" s="85"/>
      <c r="I60" s="93"/>
      <c r="J60" s="24"/>
    </row>
    <row r="61" spans="1:10" x14ac:dyDescent="0.2">
      <c r="A61" s="33" t="s">
        <v>46</v>
      </c>
      <c r="B61" s="30" t="s">
        <v>137</v>
      </c>
      <c r="C61" s="18">
        <f>C11+C15+C16+C19+C22+C25+C28+C31+C32+C33+C34+C35+C36+C37+C38+C51+C57+C58+C59+C60</f>
        <v>617541</v>
      </c>
      <c r="D61" s="18">
        <f>D11+D15+D16+D19+D22+D25+D28+D31+D32+D33+D34+D35+D36+D37+D38+D51+D57+D58+D59+D60</f>
        <v>818170</v>
      </c>
      <c r="F61" s="40"/>
      <c r="G61" s="44"/>
      <c r="H61" s="93"/>
      <c r="I61" s="93"/>
      <c r="J61" s="24"/>
    </row>
    <row r="62" spans="1:10" x14ac:dyDescent="0.2">
      <c r="A62" s="34"/>
      <c r="B62" s="30"/>
      <c r="C62" s="18"/>
      <c r="D62" s="18"/>
      <c r="G62" s="44"/>
      <c r="H62" s="94"/>
      <c r="I62" s="87"/>
      <c r="J62" s="24"/>
    </row>
    <row r="63" spans="1:10" x14ac:dyDescent="0.2">
      <c r="A63" s="35" t="s">
        <v>25</v>
      </c>
      <c r="B63" s="30"/>
      <c r="C63" s="19"/>
      <c r="D63" s="19"/>
      <c r="F63" s="44"/>
      <c r="G63" s="44"/>
      <c r="H63" s="94"/>
      <c r="I63" s="85"/>
      <c r="J63" s="24"/>
    </row>
    <row r="64" spans="1:10" x14ac:dyDescent="0.2">
      <c r="A64" s="31" t="s">
        <v>47</v>
      </c>
      <c r="B64" s="30" t="s">
        <v>138</v>
      </c>
      <c r="C64" s="16"/>
      <c r="D64" s="97"/>
      <c r="F64" s="47"/>
      <c r="G64" s="44"/>
      <c r="H64" s="93"/>
      <c r="I64" s="40"/>
    </row>
    <row r="65" spans="1:9" x14ac:dyDescent="0.2">
      <c r="A65" s="31" t="s">
        <v>26</v>
      </c>
      <c r="B65" s="30" t="s">
        <v>139</v>
      </c>
      <c r="C65" s="16"/>
      <c r="D65" s="97"/>
      <c r="F65" s="47"/>
      <c r="G65" s="44"/>
      <c r="H65" s="93"/>
    </row>
    <row r="66" spans="1:9" x14ac:dyDescent="0.2">
      <c r="A66" s="37" t="s">
        <v>80</v>
      </c>
      <c r="B66" s="30" t="s">
        <v>140</v>
      </c>
      <c r="C66" s="16"/>
      <c r="D66" s="97"/>
      <c r="F66" s="44"/>
      <c r="G66" s="44"/>
      <c r="H66" s="85"/>
    </row>
    <row r="67" spans="1:9" x14ac:dyDescent="0.2">
      <c r="A67" s="28" t="s">
        <v>48</v>
      </c>
      <c r="B67" s="30" t="s">
        <v>141</v>
      </c>
      <c r="C67" s="16"/>
      <c r="D67" s="97"/>
      <c r="F67" s="44"/>
      <c r="G67" s="44"/>
      <c r="H67" s="40"/>
    </row>
    <row r="68" spans="1:9" x14ac:dyDescent="0.2">
      <c r="A68" s="28" t="s">
        <v>73</v>
      </c>
      <c r="B68" s="49" t="s">
        <v>142</v>
      </c>
      <c r="C68" s="16">
        <v>2802</v>
      </c>
      <c r="D68" s="16">
        <v>8227</v>
      </c>
      <c r="F68" s="44"/>
      <c r="G68" s="85"/>
      <c r="H68" s="40"/>
    </row>
    <row r="69" spans="1:9" x14ac:dyDescent="0.2">
      <c r="A69" s="28" t="s">
        <v>143</v>
      </c>
      <c r="B69" s="30" t="s">
        <v>144</v>
      </c>
      <c r="C69" s="16"/>
      <c r="D69" s="16"/>
      <c r="F69" s="44"/>
      <c r="G69" s="93"/>
      <c r="H69" s="93"/>
    </row>
    <row r="70" spans="1:9" x14ac:dyDescent="0.2">
      <c r="A70" s="28" t="s">
        <v>145</v>
      </c>
      <c r="B70" s="30" t="s">
        <v>146</v>
      </c>
      <c r="C70" s="16">
        <v>2293</v>
      </c>
      <c r="D70" s="16">
        <v>1071</v>
      </c>
      <c r="F70" s="83"/>
      <c r="G70" s="93"/>
      <c r="H70" s="93"/>
      <c r="I70" s="93"/>
    </row>
    <row r="71" spans="1:9" x14ac:dyDescent="0.2">
      <c r="A71" s="28" t="s">
        <v>147</v>
      </c>
      <c r="B71" s="30" t="s">
        <v>148</v>
      </c>
      <c r="C71" s="16">
        <f>C73+C74+C75+C76+C77+C78+C79+C80+C81+C82+C83+C84</f>
        <v>1638</v>
      </c>
      <c r="D71" s="16">
        <f>D73+D74+D75+D76+D77+D78+D79+D80+D81+D82+D83+D84</f>
        <v>1882</v>
      </c>
      <c r="F71" s="83"/>
      <c r="G71" s="85"/>
      <c r="H71" s="93"/>
    </row>
    <row r="72" spans="1:9" x14ac:dyDescent="0.2">
      <c r="A72" s="28" t="s">
        <v>21</v>
      </c>
      <c r="B72" s="30"/>
      <c r="C72" s="16"/>
      <c r="D72" s="16"/>
      <c r="F72" s="44"/>
      <c r="G72" s="44"/>
      <c r="H72" s="83"/>
    </row>
    <row r="73" spans="1:9" x14ac:dyDescent="0.2">
      <c r="A73" s="28" t="s">
        <v>149</v>
      </c>
      <c r="B73" s="30" t="s">
        <v>150</v>
      </c>
      <c r="C73" s="16"/>
      <c r="D73" s="16"/>
      <c r="F73" s="44"/>
      <c r="G73" s="44"/>
      <c r="H73" s="40"/>
    </row>
    <row r="74" spans="1:9" x14ac:dyDescent="0.2">
      <c r="A74" s="28" t="s">
        <v>151</v>
      </c>
      <c r="B74" s="30" t="s">
        <v>152</v>
      </c>
      <c r="C74" s="16"/>
      <c r="D74" s="16"/>
      <c r="F74" s="83"/>
      <c r="G74" s="44"/>
      <c r="H74" s="40"/>
    </row>
    <row r="75" spans="1:9" x14ac:dyDescent="0.2">
      <c r="A75" s="28" t="s">
        <v>153</v>
      </c>
      <c r="B75" s="30" t="s">
        <v>154</v>
      </c>
      <c r="C75" s="16"/>
      <c r="D75" s="16"/>
      <c r="F75" s="44"/>
      <c r="G75" s="83"/>
      <c r="H75" s="40"/>
    </row>
    <row r="76" spans="1:9" x14ac:dyDescent="0.2">
      <c r="A76" s="28" t="s">
        <v>155</v>
      </c>
      <c r="B76" s="30" t="s">
        <v>156</v>
      </c>
      <c r="C76" s="16"/>
      <c r="D76" s="16"/>
      <c r="F76" s="44"/>
      <c r="G76" s="44"/>
      <c r="H76" s="40"/>
    </row>
    <row r="77" spans="1:9" x14ac:dyDescent="0.2">
      <c r="A77" s="28" t="s">
        <v>157</v>
      </c>
      <c r="B77" s="30" t="s">
        <v>158</v>
      </c>
      <c r="C77" s="16"/>
      <c r="D77" s="16"/>
      <c r="F77" s="44"/>
      <c r="G77" s="44"/>
      <c r="H77" s="40"/>
    </row>
    <row r="78" spans="1:9" x14ac:dyDescent="0.2">
      <c r="A78" s="28" t="s">
        <v>159</v>
      </c>
      <c r="B78" s="30" t="s">
        <v>160</v>
      </c>
      <c r="C78" s="16"/>
      <c r="D78" s="16"/>
      <c r="F78" s="44"/>
      <c r="G78" s="44"/>
      <c r="H78" s="40"/>
    </row>
    <row r="79" spans="1:9" x14ac:dyDescent="0.2">
      <c r="A79" s="28" t="s">
        <v>161</v>
      </c>
      <c r="B79" s="30" t="s">
        <v>162</v>
      </c>
      <c r="C79" s="16">
        <v>6</v>
      </c>
      <c r="D79" s="16">
        <v>194</v>
      </c>
      <c r="F79" s="44"/>
      <c r="G79" s="44"/>
      <c r="H79" s="40"/>
    </row>
    <row r="80" spans="1:9" x14ac:dyDescent="0.2">
      <c r="A80" s="28" t="s">
        <v>163</v>
      </c>
      <c r="B80" s="30" t="s">
        <v>164</v>
      </c>
      <c r="C80" s="16"/>
      <c r="D80" s="16"/>
      <c r="F80" s="44"/>
      <c r="G80" s="44"/>
      <c r="H80" s="40"/>
    </row>
    <row r="81" spans="1:8" x14ac:dyDescent="0.2">
      <c r="A81" s="28" t="s">
        <v>165</v>
      </c>
      <c r="B81" s="30" t="s">
        <v>166</v>
      </c>
      <c r="C81" s="16"/>
      <c r="D81" s="16"/>
      <c r="F81" s="44"/>
      <c r="G81" s="44"/>
      <c r="H81" s="40"/>
    </row>
    <row r="82" spans="1:8" x14ac:dyDescent="0.2">
      <c r="A82" s="28" t="s">
        <v>167</v>
      </c>
      <c r="B82" s="30" t="s">
        <v>168</v>
      </c>
      <c r="C82" s="16">
        <v>1602</v>
      </c>
      <c r="D82" s="16">
        <v>1659</v>
      </c>
      <c r="F82" s="83"/>
      <c r="G82" s="44"/>
      <c r="H82" s="40"/>
    </row>
    <row r="83" spans="1:8" x14ac:dyDescent="0.2">
      <c r="A83" s="28" t="s">
        <v>169</v>
      </c>
      <c r="B83" s="30" t="s">
        <v>170</v>
      </c>
      <c r="C83" s="16">
        <v>30</v>
      </c>
      <c r="D83" s="16">
        <v>29</v>
      </c>
      <c r="F83" s="83"/>
      <c r="G83" s="44"/>
      <c r="H83" s="40"/>
    </row>
    <row r="84" spans="1:8" x14ac:dyDescent="0.2">
      <c r="A84" s="28" t="s">
        <v>171</v>
      </c>
      <c r="B84" s="30" t="s">
        <v>172</v>
      </c>
      <c r="C84" s="16"/>
      <c r="D84" s="16"/>
      <c r="F84" s="44"/>
      <c r="G84" s="44"/>
      <c r="H84" s="40"/>
    </row>
    <row r="85" spans="1:8" x14ac:dyDescent="0.2">
      <c r="A85" s="28" t="s">
        <v>123</v>
      </c>
      <c r="B85" s="30" t="s">
        <v>173</v>
      </c>
      <c r="C85" s="16">
        <f>C87+C88+C89+C90</f>
        <v>0</v>
      </c>
      <c r="D85" s="16">
        <f>D87+D88+D89+D90</f>
        <v>0</v>
      </c>
      <c r="F85" s="44"/>
      <c r="G85" s="44"/>
      <c r="H85" s="40"/>
    </row>
    <row r="86" spans="1:8" x14ac:dyDescent="0.2">
      <c r="A86" s="28" t="s">
        <v>21</v>
      </c>
      <c r="B86" s="30"/>
      <c r="C86" s="16"/>
      <c r="D86" s="16"/>
      <c r="F86" s="44"/>
      <c r="G86" s="44"/>
      <c r="H86" s="40"/>
    </row>
    <row r="87" spans="1:8" x14ac:dyDescent="0.2">
      <c r="A87" s="28" t="s">
        <v>174</v>
      </c>
      <c r="B87" s="30" t="s">
        <v>175</v>
      </c>
      <c r="C87" s="16"/>
      <c r="D87" s="16"/>
      <c r="F87" s="44"/>
      <c r="G87" s="44"/>
      <c r="H87" s="40"/>
    </row>
    <row r="88" spans="1:8" x14ac:dyDescent="0.2">
      <c r="A88" s="28" t="s">
        <v>176</v>
      </c>
      <c r="B88" s="30" t="s">
        <v>177</v>
      </c>
      <c r="C88" s="16"/>
      <c r="D88" s="16"/>
      <c r="F88" s="44"/>
      <c r="G88" s="44"/>
      <c r="H88" s="40"/>
    </row>
    <row r="89" spans="1:8" x14ac:dyDescent="0.2">
      <c r="A89" s="28" t="s">
        <v>178</v>
      </c>
      <c r="B89" s="30" t="s">
        <v>179</v>
      </c>
      <c r="C89" s="16"/>
      <c r="D89" s="16"/>
      <c r="F89" s="44"/>
      <c r="G89" s="44"/>
      <c r="H89" s="40"/>
    </row>
    <row r="90" spans="1:8" x14ac:dyDescent="0.2">
      <c r="A90" s="28" t="s">
        <v>180</v>
      </c>
      <c r="B90" s="30" t="s">
        <v>181</v>
      </c>
      <c r="C90" s="16"/>
      <c r="D90" s="16"/>
      <c r="F90" s="44"/>
      <c r="G90" s="87"/>
      <c r="H90" s="40"/>
    </row>
    <row r="91" spans="1:8" x14ac:dyDescent="0.2">
      <c r="A91" s="38" t="s">
        <v>74</v>
      </c>
      <c r="B91" s="30" t="s">
        <v>182</v>
      </c>
      <c r="C91" s="16">
        <v>3</v>
      </c>
      <c r="D91" s="16">
        <v>2</v>
      </c>
      <c r="F91" s="44"/>
      <c r="G91" s="93"/>
    </row>
    <row r="92" spans="1:8" x14ac:dyDescent="0.2">
      <c r="A92" s="38" t="s">
        <v>75</v>
      </c>
      <c r="B92" s="30" t="s">
        <v>183</v>
      </c>
      <c r="C92" s="16"/>
      <c r="D92" s="16"/>
      <c r="F92" s="44"/>
      <c r="G92" s="93"/>
      <c r="H92" s="93"/>
    </row>
    <row r="93" spans="1:8" x14ac:dyDescent="0.2">
      <c r="A93" s="38" t="s">
        <v>184</v>
      </c>
      <c r="B93" s="30" t="s">
        <v>185</v>
      </c>
      <c r="C93" s="16">
        <v>917</v>
      </c>
      <c r="D93" s="16">
        <v>5160</v>
      </c>
      <c r="F93" s="83"/>
      <c r="G93" s="83"/>
    </row>
    <row r="94" spans="1:8" x14ac:dyDescent="0.2">
      <c r="A94" s="38" t="s">
        <v>186</v>
      </c>
      <c r="B94" s="30" t="s">
        <v>187</v>
      </c>
      <c r="C94" s="16"/>
      <c r="D94" s="16">
        <v>1</v>
      </c>
      <c r="F94" s="44"/>
      <c r="G94" s="83"/>
    </row>
    <row r="95" spans="1:8" x14ac:dyDescent="0.2">
      <c r="A95" s="38" t="s">
        <v>27</v>
      </c>
      <c r="B95" s="30" t="s">
        <v>188</v>
      </c>
      <c r="C95" s="16">
        <v>88253</v>
      </c>
      <c r="D95" s="16">
        <v>159005</v>
      </c>
      <c r="F95" s="83"/>
      <c r="G95" s="44"/>
    </row>
    <row r="96" spans="1:8" x14ac:dyDescent="0.2">
      <c r="A96" s="33" t="s">
        <v>28</v>
      </c>
      <c r="B96" s="30" t="s">
        <v>189</v>
      </c>
      <c r="C96" s="21">
        <f>C64+C65+C66+C67+C68+C69+C70+C71+C85+C91+C92+C93+C94+C95</f>
        <v>95906</v>
      </c>
      <c r="D96" s="21">
        <f>D64+D65+D66+D67+D68+D69+D70+D71+D85+D91+D92+D93+D94+D95</f>
        <v>175348</v>
      </c>
      <c r="G96" s="44"/>
    </row>
    <row r="97" spans="1:7" x14ac:dyDescent="0.2">
      <c r="A97" s="33"/>
      <c r="B97" s="30"/>
      <c r="C97" s="21"/>
      <c r="D97" s="21"/>
      <c r="G97" s="40"/>
    </row>
    <row r="98" spans="1:7" x14ac:dyDescent="0.2">
      <c r="A98" s="39" t="s">
        <v>49</v>
      </c>
      <c r="B98" s="30"/>
      <c r="C98" s="20"/>
      <c r="D98" s="20"/>
      <c r="G98" s="83"/>
    </row>
    <row r="99" spans="1:7" x14ac:dyDescent="0.2">
      <c r="A99" s="31" t="s">
        <v>50</v>
      </c>
      <c r="B99" s="30" t="s">
        <v>190</v>
      </c>
      <c r="C99" s="16">
        <v>890573</v>
      </c>
      <c r="D99" s="16">
        <v>890573</v>
      </c>
      <c r="G99" s="84"/>
    </row>
    <row r="100" spans="1:7" x14ac:dyDescent="0.2">
      <c r="A100" s="31" t="s">
        <v>21</v>
      </c>
      <c r="B100" s="30"/>
      <c r="C100" s="16"/>
      <c r="D100" s="16"/>
      <c r="G100" s="44"/>
    </row>
    <row r="101" spans="1:7" x14ac:dyDescent="0.2">
      <c r="A101" s="36" t="s">
        <v>51</v>
      </c>
      <c r="B101" s="30" t="s">
        <v>191</v>
      </c>
      <c r="C101" s="16">
        <v>890573</v>
      </c>
      <c r="D101" s="16">
        <v>890573</v>
      </c>
      <c r="F101" s="47"/>
      <c r="G101" s="47"/>
    </row>
    <row r="102" spans="1:7" x14ac:dyDescent="0.2">
      <c r="A102" s="31" t="s">
        <v>52</v>
      </c>
      <c r="B102" s="30" t="s">
        <v>192</v>
      </c>
      <c r="C102" s="16"/>
      <c r="D102" s="16"/>
      <c r="F102" s="44"/>
      <c r="G102" s="44"/>
    </row>
    <row r="103" spans="1:7" x14ac:dyDescent="0.2">
      <c r="A103" s="31" t="s">
        <v>22</v>
      </c>
      <c r="B103" s="30" t="s">
        <v>193</v>
      </c>
      <c r="C103" s="16">
        <v>132651</v>
      </c>
      <c r="D103" s="16">
        <v>132651</v>
      </c>
      <c r="F103" s="44"/>
      <c r="G103" s="44"/>
    </row>
    <row r="104" spans="1:7" x14ac:dyDescent="0.2">
      <c r="A104" s="31" t="s">
        <v>23</v>
      </c>
      <c r="B104" s="30" t="s">
        <v>194</v>
      </c>
      <c r="C104" s="16"/>
      <c r="D104" s="20"/>
      <c r="F104" s="44"/>
      <c r="G104" s="40"/>
    </row>
    <row r="105" spans="1:7" x14ac:dyDescent="0.2">
      <c r="A105" s="31" t="s">
        <v>24</v>
      </c>
      <c r="B105" s="30" t="s">
        <v>195</v>
      </c>
      <c r="C105" s="16">
        <f>C107+C108</f>
        <v>0</v>
      </c>
      <c r="D105" s="16">
        <f>D107+D108</f>
        <v>19782</v>
      </c>
      <c r="F105" s="44"/>
    </row>
    <row r="106" spans="1:7" x14ac:dyDescent="0.2">
      <c r="A106" s="31" t="s">
        <v>21</v>
      </c>
      <c r="B106" s="30"/>
      <c r="C106" s="16"/>
      <c r="D106" s="16"/>
      <c r="F106" s="44"/>
    </row>
    <row r="107" spans="1:7" x14ac:dyDescent="0.2">
      <c r="A107" s="31" t="s">
        <v>196</v>
      </c>
      <c r="B107" s="30" t="s">
        <v>197</v>
      </c>
      <c r="C107" s="16">
        <v>0</v>
      </c>
      <c r="D107" s="16">
        <v>19782</v>
      </c>
      <c r="F107" s="44"/>
    </row>
    <row r="108" spans="1:7" x14ac:dyDescent="0.2">
      <c r="A108" s="31" t="s">
        <v>198</v>
      </c>
      <c r="B108" s="30" t="s">
        <v>199</v>
      </c>
      <c r="C108" s="16"/>
      <c r="D108" s="16"/>
      <c r="F108" s="44"/>
    </row>
    <row r="109" spans="1:7" x14ac:dyDescent="0.2">
      <c r="A109" s="31" t="s">
        <v>53</v>
      </c>
      <c r="B109" s="30" t="s">
        <v>200</v>
      </c>
      <c r="C109" s="16"/>
      <c r="D109" s="16"/>
    </row>
    <row r="110" spans="1:7" x14ac:dyDescent="0.2">
      <c r="A110" s="31" t="s">
        <v>54</v>
      </c>
      <c r="B110" s="30" t="s">
        <v>201</v>
      </c>
      <c r="C110" s="16">
        <f>C112+C113</f>
        <v>-501589</v>
      </c>
      <c r="D110" s="16">
        <f>D112+D113</f>
        <v>-400184</v>
      </c>
    </row>
    <row r="111" spans="1:7" ht="16.5" customHeight="1" x14ac:dyDescent="0.2">
      <c r="A111" s="31" t="s">
        <v>21</v>
      </c>
      <c r="B111" s="30"/>
      <c r="C111" s="16"/>
      <c r="D111" s="16"/>
    </row>
    <row r="112" spans="1:7" x14ac:dyDescent="0.2">
      <c r="A112" s="42" t="s">
        <v>55</v>
      </c>
      <c r="B112" s="30" t="s">
        <v>202</v>
      </c>
      <c r="C112" s="16">
        <v>-400184</v>
      </c>
      <c r="D112" s="16">
        <v>-266553</v>
      </c>
    </row>
    <row r="113" spans="1:4" x14ac:dyDescent="0.2">
      <c r="A113" s="31" t="s">
        <v>56</v>
      </c>
      <c r="B113" s="30" t="s">
        <v>203</v>
      </c>
      <c r="C113" s="16">
        <v>-101405</v>
      </c>
      <c r="D113" s="16">
        <v>-133631</v>
      </c>
    </row>
    <row r="114" spans="1:4" x14ac:dyDescent="0.2">
      <c r="A114" s="39" t="s">
        <v>57</v>
      </c>
      <c r="B114" s="30">
        <v>43</v>
      </c>
      <c r="C114" s="21">
        <f>C99+C103+C104+C105+C109+C110</f>
        <v>521635</v>
      </c>
      <c r="D114" s="21">
        <f>D99+D103+D104+D105+D109+D110</f>
        <v>642822</v>
      </c>
    </row>
    <row r="115" spans="1:4" x14ac:dyDescent="0.2">
      <c r="A115" s="39"/>
      <c r="B115" s="30"/>
      <c r="C115" s="21"/>
      <c r="D115" s="21"/>
    </row>
    <row r="116" spans="1:4" x14ac:dyDescent="0.2">
      <c r="A116" s="39" t="s">
        <v>204</v>
      </c>
      <c r="B116" s="30">
        <v>44</v>
      </c>
      <c r="C116" s="21">
        <f>C114+C96</f>
        <v>617541</v>
      </c>
      <c r="D116" s="21">
        <f>D114+D96</f>
        <v>818170</v>
      </c>
    </row>
    <row r="117" spans="1:4" x14ac:dyDescent="0.2">
      <c r="B117" s="3"/>
      <c r="C117" s="3"/>
      <c r="D117" s="3"/>
    </row>
    <row r="118" spans="1:4" x14ac:dyDescent="0.2">
      <c r="A118" s="3"/>
      <c r="B118" s="3"/>
      <c r="C118" s="3"/>
      <c r="D118" s="3"/>
    </row>
    <row r="119" spans="1:4" x14ac:dyDescent="0.2">
      <c r="A119" s="3"/>
    </row>
    <row r="120" spans="1:4" ht="12.75" customHeight="1" x14ac:dyDescent="0.2">
      <c r="A120" s="41"/>
    </row>
    <row r="121" spans="1:4" ht="12.75" customHeight="1" x14ac:dyDescent="0.2">
      <c r="A121" s="41" t="s">
        <v>311</v>
      </c>
    </row>
    <row r="122" spans="1:4" ht="12.75" customHeight="1" x14ac:dyDescent="0.2">
      <c r="A122" s="41"/>
    </row>
    <row r="123" spans="1:4" x14ac:dyDescent="0.2">
      <c r="A123" s="22" t="s">
        <v>314</v>
      </c>
    </row>
    <row r="124" spans="1:4" x14ac:dyDescent="0.2">
      <c r="A124" s="41"/>
    </row>
    <row r="125" spans="1:4" x14ac:dyDescent="0.2">
      <c r="A125" s="41" t="s">
        <v>84</v>
      </c>
    </row>
    <row r="126" spans="1:4" x14ac:dyDescent="0.2">
      <c r="A126" s="41"/>
    </row>
    <row r="127" spans="1:4" x14ac:dyDescent="0.2">
      <c r="A127" s="42" t="s">
        <v>83</v>
      </c>
    </row>
    <row r="128" spans="1:4" x14ac:dyDescent="0.2">
      <c r="A128" s="41"/>
      <c r="C128" s="2"/>
      <c r="D128" s="2"/>
    </row>
    <row r="129" spans="1:1" x14ac:dyDescent="0.2">
      <c r="A129" s="41"/>
    </row>
    <row r="130" spans="1:1" x14ac:dyDescent="0.2">
      <c r="A130" s="41"/>
    </row>
  </sheetData>
  <mergeCells count="5">
    <mergeCell ref="A6:D6"/>
    <mergeCell ref="C1:D1"/>
    <mergeCell ref="A3:D3"/>
    <mergeCell ref="A4:D4"/>
    <mergeCell ref="A5:D5"/>
  </mergeCells>
  <phoneticPr fontId="3" type="noConversion"/>
  <pageMargins left="1.0236220472440944" right="0.23622047244094491" top="0.15748031496062992" bottom="0.15748031496062992" header="0.15748031496062992" footer="0.1574803149606299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FFFF00"/>
  </sheetPr>
  <dimension ref="A1:K129"/>
  <sheetViews>
    <sheetView view="pageBreakPreview" zoomScaleNormal="100" zoomScaleSheetLayoutView="10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K45" sqref="K45"/>
    </sheetView>
  </sheetViews>
  <sheetFormatPr defaultRowHeight="12.75" x14ac:dyDescent="0.2"/>
  <cols>
    <col min="1" max="1" width="57.85546875" style="1" customWidth="1"/>
    <col min="2" max="2" width="11" style="1" customWidth="1"/>
    <col min="3" max="3" width="15.28515625" style="1" customWidth="1"/>
    <col min="4" max="4" width="15" style="1" customWidth="1"/>
    <col min="5" max="5" width="14.28515625" style="1" customWidth="1"/>
    <col min="6" max="6" width="16.7109375" style="1" customWidth="1"/>
    <col min="7" max="7" width="21.42578125" style="24" customWidth="1"/>
    <col min="8" max="8" width="15.42578125" style="1" customWidth="1"/>
    <col min="9" max="16384" width="9.140625" style="1"/>
  </cols>
  <sheetData>
    <row r="1" spans="1:11" ht="73.5" customHeight="1" x14ac:dyDescent="0.2">
      <c r="E1" s="99" t="s">
        <v>207</v>
      </c>
      <c r="F1" s="102"/>
      <c r="G1" s="53"/>
    </row>
    <row r="2" spans="1:11" ht="23.25" customHeight="1" x14ac:dyDescent="0.2">
      <c r="E2" s="4"/>
      <c r="F2" s="95" t="s">
        <v>206</v>
      </c>
      <c r="G2" s="54"/>
    </row>
    <row r="3" spans="1:11" x14ac:dyDescent="0.2">
      <c r="A3" s="98" t="s">
        <v>10</v>
      </c>
      <c r="B3" s="98"/>
      <c r="C3" s="98"/>
      <c r="D3" s="98"/>
      <c r="E3" s="98"/>
      <c r="F3" s="98"/>
      <c r="G3" s="55"/>
    </row>
    <row r="4" spans="1:11" x14ac:dyDescent="0.2">
      <c r="A4" s="98" t="s">
        <v>4</v>
      </c>
      <c r="B4" s="98"/>
      <c r="C4" s="98"/>
      <c r="D4" s="98"/>
      <c r="E4" s="98"/>
      <c r="F4" s="98"/>
      <c r="G4" s="55"/>
    </row>
    <row r="5" spans="1:11" x14ac:dyDescent="0.2">
      <c r="A5" s="101" t="s">
        <v>6</v>
      </c>
      <c r="B5" s="101"/>
      <c r="C5" s="101"/>
      <c r="D5" s="101"/>
      <c r="E5" s="101"/>
      <c r="F5" s="101"/>
      <c r="G5" s="56"/>
    </row>
    <row r="6" spans="1:11" x14ac:dyDescent="0.2">
      <c r="A6" s="98" t="str">
        <f>'ф10 41(с 17.04.2016г.)'!A6</f>
        <v>по состоянию на "01" октября 2017 года</v>
      </c>
      <c r="B6" s="98"/>
      <c r="C6" s="98"/>
      <c r="D6" s="98"/>
      <c r="E6" s="98"/>
      <c r="F6" s="98"/>
      <c r="G6" s="55"/>
    </row>
    <row r="7" spans="1:11" s="23" customFormat="1" x14ac:dyDescent="0.2">
      <c r="A7" s="43"/>
      <c r="B7" s="43"/>
      <c r="C7" s="43"/>
      <c r="D7" s="43"/>
      <c r="E7" s="43"/>
      <c r="F7" s="43"/>
      <c r="G7" s="57"/>
    </row>
    <row r="8" spans="1:11" s="23" customFormat="1" x14ac:dyDescent="0.2">
      <c r="A8" s="8"/>
      <c r="B8" s="8"/>
      <c r="C8" s="8"/>
      <c r="F8" s="96" t="s">
        <v>59</v>
      </c>
      <c r="G8" s="58"/>
    </row>
    <row r="9" spans="1:11" ht="63.75" x14ac:dyDescent="0.2">
      <c r="A9" s="5" t="s">
        <v>15</v>
      </c>
      <c r="B9" s="5" t="s">
        <v>32</v>
      </c>
      <c r="C9" s="5" t="s">
        <v>76</v>
      </c>
      <c r="D9" s="5" t="s">
        <v>12</v>
      </c>
      <c r="E9" s="5" t="s">
        <v>60</v>
      </c>
      <c r="F9" s="5" t="s">
        <v>13</v>
      </c>
      <c r="G9" s="59"/>
      <c r="H9" s="60"/>
      <c r="I9" s="61"/>
    </row>
    <row r="10" spans="1:11" x14ac:dyDescent="0.2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2"/>
    </row>
    <row r="11" spans="1:11" ht="19.5" customHeight="1" x14ac:dyDescent="0.2">
      <c r="A11" s="63" t="s">
        <v>61</v>
      </c>
      <c r="B11" s="50">
        <v>1</v>
      </c>
      <c r="C11" s="9">
        <f>C13+C14+C15+C28+C29</f>
        <v>3912</v>
      </c>
      <c r="D11" s="9">
        <f>D13+D14+D15+D28+D29</f>
        <v>11469</v>
      </c>
      <c r="E11" s="9">
        <f>E13+E14+E15+E28+E29</f>
        <v>4665</v>
      </c>
      <c r="F11" s="9">
        <f>F13+F14+F15+F28+F29</f>
        <v>17926</v>
      </c>
      <c r="G11" s="64"/>
      <c r="H11" s="65"/>
      <c r="I11" s="65"/>
      <c r="J11" s="65"/>
      <c r="K11" s="65"/>
    </row>
    <row r="12" spans="1:11" ht="15.75" customHeight="1" x14ac:dyDescent="0.2">
      <c r="A12" s="63" t="s">
        <v>21</v>
      </c>
      <c r="B12" s="50"/>
      <c r="C12" s="10"/>
      <c r="D12" s="10"/>
      <c r="E12" s="10"/>
      <c r="F12" s="10"/>
      <c r="G12" s="66"/>
      <c r="H12" s="67"/>
      <c r="I12" s="68"/>
      <c r="J12" s="65"/>
      <c r="K12" s="65"/>
    </row>
    <row r="13" spans="1:11" x14ac:dyDescent="0.2">
      <c r="A13" s="69" t="s">
        <v>62</v>
      </c>
      <c r="B13" s="50" t="s">
        <v>7</v>
      </c>
      <c r="C13" s="11"/>
      <c r="D13" s="11"/>
      <c r="E13" s="11"/>
      <c r="F13" s="11"/>
      <c r="G13" s="64"/>
      <c r="H13" s="65"/>
      <c r="I13" s="65"/>
      <c r="J13" s="65"/>
      <c r="K13" s="65"/>
    </row>
    <row r="14" spans="1:11" x14ac:dyDescent="0.2">
      <c r="A14" s="69" t="s">
        <v>63</v>
      </c>
      <c r="B14" s="50" t="s">
        <v>8</v>
      </c>
      <c r="C14" s="11"/>
      <c r="D14" s="11"/>
      <c r="E14" s="11"/>
      <c r="F14" s="11"/>
      <c r="G14" s="64"/>
      <c r="H14" s="65"/>
      <c r="I14" s="65"/>
      <c r="J14" s="65"/>
      <c r="K14" s="65"/>
    </row>
    <row r="15" spans="1:11" x14ac:dyDescent="0.2">
      <c r="A15" s="69" t="s">
        <v>64</v>
      </c>
      <c r="B15" s="50" t="s">
        <v>9</v>
      </c>
      <c r="C15" s="9">
        <f>C17+C21</f>
        <v>3313</v>
      </c>
      <c r="D15" s="9">
        <f>D17+D21</f>
        <v>8249</v>
      </c>
      <c r="E15" s="9">
        <f>E17+E21</f>
        <v>1577</v>
      </c>
      <c r="F15" s="9">
        <f>F17+F21</f>
        <v>8557</v>
      </c>
      <c r="G15" s="64"/>
      <c r="H15" s="65"/>
      <c r="I15" s="65"/>
      <c r="J15" s="65"/>
      <c r="K15" s="65"/>
    </row>
    <row r="16" spans="1:11" x14ac:dyDescent="0.2">
      <c r="A16" s="69" t="s">
        <v>21</v>
      </c>
      <c r="B16" s="50"/>
      <c r="C16" s="11"/>
      <c r="D16" s="11"/>
      <c r="E16" s="11"/>
      <c r="F16" s="11"/>
      <c r="G16" s="64"/>
      <c r="H16" s="65"/>
      <c r="I16" s="65"/>
      <c r="J16" s="65"/>
      <c r="K16" s="65"/>
    </row>
    <row r="17" spans="1:11" ht="25.5" x14ac:dyDescent="0.2">
      <c r="A17" s="69" t="s">
        <v>208</v>
      </c>
      <c r="B17" s="50" t="s">
        <v>210</v>
      </c>
      <c r="C17" s="11"/>
      <c r="D17" s="11"/>
      <c r="E17" s="11"/>
      <c r="F17" s="11"/>
      <c r="G17" s="64"/>
      <c r="H17" s="65"/>
      <c r="I17" s="65"/>
      <c r="J17" s="65"/>
      <c r="K17" s="65"/>
    </row>
    <row r="18" spans="1:11" s="92" customFormat="1" x14ac:dyDescent="0.2">
      <c r="A18" s="88" t="s">
        <v>21</v>
      </c>
      <c r="B18" s="89"/>
      <c r="C18" s="11"/>
      <c r="D18" s="11"/>
      <c r="E18" s="11"/>
      <c r="F18" s="11"/>
      <c r="G18" s="90"/>
      <c r="H18" s="91"/>
      <c r="I18" s="91"/>
      <c r="J18" s="91"/>
      <c r="K18" s="91"/>
    </row>
    <row r="19" spans="1:11" ht="25.5" x14ac:dyDescent="0.2">
      <c r="A19" s="69" t="s">
        <v>209</v>
      </c>
      <c r="B19" s="50" t="s">
        <v>211</v>
      </c>
      <c r="C19" s="11"/>
      <c r="D19" s="11"/>
      <c r="E19" s="11"/>
      <c r="F19" s="11"/>
      <c r="G19" s="64"/>
      <c r="H19" s="65"/>
      <c r="I19" s="65"/>
      <c r="J19" s="65"/>
      <c r="K19" s="65"/>
    </row>
    <row r="20" spans="1:11" ht="25.5" x14ac:dyDescent="0.2">
      <c r="A20" s="69" t="s">
        <v>212</v>
      </c>
      <c r="B20" s="50" t="s">
        <v>213</v>
      </c>
      <c r="C20" s="11"/>
      <c r="D20" s="11"/>
      <c r="E20" s="11"/>
      <c r="F20" s="11"/>
      <c r="G20" s="64"/>
      <c r="H20" s="65"/>
      <c r="I20" s="65"/>
      <c r="J20" s="65"/>
      <c r="K20" s="65"/>
    </row>
    <row r="21" spans="1:11" ht="25.5" x14ac:dyDescent="0.2">
      <c r="A21" s="69" t="s">
        <v>214</v>
      </c>
      <c r="B21" s="50" t="s">
        <v>215</v>
      </c>
      <c r="C21" s="9">
        <f>3313+C23</f>
        <v>3313</v>
      </c>
      <c r="D21" s="9">
        <f>8249+D23</f>
        <v>8249</v>
      </c>
      <c r="E21" s="9">
        <f>1577+E23</f>
        <v>1577</v>
      </c>
      <c r="F21" s="9">
        <f>8415+F23</f>
        <v>8557</v>
      </c>
      <c r="G21" s="64"/>
      <c r="H21" s="65"/>
      <c r="I21" s="65"/>
      <c r="J21" s="65"/>
      <c r="K21" s="65"/>
    </row>
    <row r="22" spans="1:11" s="92" customFormat="1" x14ac:dyDescent="0.2">
      <c r="A22" s="88" t="s">
        <v>21</v>
      </c>
      <c r="B22" s="89"/>
      <c r="C22" s="11"/>
      <c r="D22" s="11"/>
      <c r="E22" s="11"/>
      <c r="F22" s="11"/>
      <c r="G22" s="90"/>
      <c r="H22" s="91"/>
      <c r="I22" s="91"/>
      <c r="J22" s="91"/>
      <c r="K22" s="91"/>
    </row>
    <row r="23" spans="1:11" ht="38.25" x14ac:dyDescent="0.2">
      <c r="A23" s="69" t="s">
        <v>216</v>
      </c>
      <c r="B23" s="50" t="s">
        <v>217</v>
      </c>
      <c r="C23" s="9"/>
      <c r="D23" s="9">
        <v>0</v>
      </c>
      <c r="E23" s="9"/>
      <c r="F23" s="9">
        <v>142</v>
      </c>
      <c r="G23" s="64"/>
      <c r="H23" s="65"/>
      <c r="I23" s="65"/>
      <c r="J23" s="65"/>
      <c r="K23" s="65"/>
    </row>
    <row r="24" spans="1:11" ht="25.5" x14ac:dyDescent="0.2">
      <c r="A24" s="69" t="s">
        <v>218</v>
      </c>
      <c r="B24" s="50" t="s">
        <v>219</v>
      </c>
      <c r="C24" s="9">
        <v>435</v>
      </c>
      <c r="D24" s="9">
        <v>548</v>
      </c>
      <c r="E24" s="9">
        <v>13</v>
      </c>
      <c r="F24" s="9">
        <v>186</v>
      </c>
      <c r="G24" s="64"/>
      <c r="H24" s="65"/>
      <c r="I24" s="65"/>
      <c r="J24" s="65"/>
      <c r="K24" s="65"/>
    </row>
    <row r="25" spans="1:11" ht="25.5" x14ac:dyDescent="0.2">
      <c r="A25" s="69" t="s">
        <v>220</v>
      </c>
      <c r="B25" s="50" t="s">
        <v>221</v>
      </c>
      <c r="C25" s="11"/>
      <c r="D25" s="11"/>
      <c r="E25" s="11"/>
      <c r="F25" s="11"/>
      <c r="G25" s="64"/>
      <c r="H25" s="65"/>
      <c r="I25" s="65"/>
      <c r="J25" s="65"/>
      <c r="K25" s="65"/>
    </row>
    <row r="26" spans="1:11" s="92" customFormat="1" x14ac:dyDescent="0.2">
      <c r="A26" s="88" t="s">
        <v>21</v>
      </c>
      <c r="B26" s="89"/>
      <c r="C26" s="11"/>
      <c r="D26" s="11"/>
      <c r="E26" s="11"/>
      <c r="F26" s="11"/>
      <c r="G26" s="90"/>
      <c r="H26" s="91"/>
      <c r="I26" s="91"/>
      <c r="J26" s="91"/>
      <c r="K26" s="91"/>
    </row>
    <row r="27" spans="1:11" ht="25.5" x14ac:dyDescent="0.2">
      <c r="A27" s="69" t="s">
        <v>222</v>
      </c>
      <c r="B27" s="50" t="s">
        <v>223</v>
      </c>
      <c r="C27" s="11"/>
      <c r="D27" s="11"/>
      <c r="E27" s="11"/>
      <c r="F27" s="11"/>
      <c r="G27" s="64"/>
      <c r="H27" s="65"/>
      <c r="I27" s="65"/>
      <c r="J27" s="65"/>
      <c r="K27" s="65"/>
    </row>
    <row r="28" spans="1:11" x14ac:dyDescent="0.2">
      <c r="A28" s="69" t="s">
        <v>224</v>
      </c>
      <c r="B28" s="50" t="s">
        <v>225</v>
      </c>
      <c r="C28" s="9">
        <v>61</v>
      </c>
      <c r="D28" s="9">
        <v>125</v>
      </c>
      <c r="E28" s="9">
        <v>0</v>
      </c>
      <c r="F28" s="9">
        <v>1117</v>
      </c>
      <c r="G28" s="64"/>
      <c r="H28" s="65"/>
      <c r="I28" s="65"/>
      <c r="J28" s="65"/>
      <c r="K28" s="65"/>
    </row>
    <row r="29" spans="1:11" x14ac:dyDescent="0.2">
      <c r="A29" s="69" t="s">
        <v>226</v>
      </c>
      <c r="B29" s="50" t="s">
        <v>227</v>
      </c>
      <c r="C29" s="9">
        <v>538</v>
      </c>
      <c r="D29" s="9">
        <v>3095</v>
      </c>
      <c r="E29" s="9">
        <v>3088</v>
      </c>
      <c r="F29" s="9">
        <v>8252</v>
      </c>
      <c r="G29" s="64"/>
      <c r="H29" s="65"/>
      <c r="I29" s="65"/>
      <c r="J29" s="65"/>
      <c r="K29" s="65"/>
    </row>
    <row r="30" spans="1:11" x14ac:dyDescent="0.2">
      <c r="A30" s="69" t="s">
        <v>65</v>
      </c>
      <c r="B30" s="50" t="s">
        <v>228</v>
      </c>
      <c r="C30" s="9">
        <f>C32+C36+C37+C38+C39+C40+C41+C42+C43</f>
        <v>4416</v>
      </c>
      <c r="D30" s="9">
        <f>D32+D36+D37+D38+D39+D40+D41+D42+D43</f>
        <v>26029</v>
      </c>
      <c r="E30" s="9">
        <f>E32+E36+E37+E38+E39+E40+E41+E42+E43</f>
        <v>7983</v>
      </c>
      <c r="F30" s="9">
        <f>F32+F36+F37+F38+F39+F40+F41+F42+F43</f>
        <v>23130</v>
      </c>
      <c r="G30" s="64"/>
      <c r="H30" s="65"/>
      <c r="I30" s="65"/>
      <c r="J30" s="65"/>
      <c r="K30" s="65"/>
    </row>
    <row r="31" spans="1:11" x14ac:dyDescent="0.2">
      <c r="A31" s="69" t="s">
        <v>21</v>
      </c>
      <c r="B31" s="50"/>
      <c r="C31" s="11"/>
      <c r="D31" s="11"/>
      <c r="E31" s="11"/>
      <c r="F31" s="11"/>
      <c r="G31" s="64"/>
      <c r="H31" s="65"/>
      <c r="I31" s="65"/>
      <c r="J31" s="65"/>
      <c r="K31" s="65"/>
    </row>
    <row r="32" spans="1:11" x14ac:dyDescent="0.2">
      <c r="A32" s="69" t="s">
        <v>229</v>
      </c>
      <c r="B32" s="50" t="s">
        <v>230</v>
      </c>
      <c r="C32" s="11"/>
      <c r="D32" s="11"/>
      <c r="E32" s="11"/>
      <c r="F32" s="11"/>
      <c r="G32" s="64"/>
      <c r="H32" s="65"/>
      <c r="I32" s="65"/>
      <c r="J32" s="65"/>
      <c r="K32" s="65"/>
    </row>
    <row r="33" spans="1:11" x14ac:dyDescent="0.2">
      <c r="A33" s="69" t="s">
        <v>21</v>
      </c>
      <c r="B33" s="50"/>
      <c r="C33" s="11"/>
      <c r="D33" s="11"/>
      <c r="E33" s="11"/>
      <c r="F33" s="11"/>
      <c r="G33" s="64"/>
      <c r="H33" s="65"/>
      <c r="I33" s="65"/>
      <c r="J33" s="65"/>
      <c r="K33" s="65"/>
    </row>
    <row r="34" spans="1:11" x14ac:dyDescent="0.2">
      <c r="A34" s="69" t="s">
        <v>103</v>
      </c>
      <c r="B34" s="50" t="s">
        <v>231</v>
      </c>
      <c r="C34" s="11"/>
      <c r="D34" s="11"/>
      <c r="E34" s="11"/>
      <c r="F34" s="11"/>
      <c r="G34" s="64"/>
      <c r="H34" s="65"/>
      <c r="I34" s="65"/>
      <c r="J34" s="65"/>
      <c r="K34" s="65"/>
    </row>
    <row r="35" spans="1:11" x14ac:dyDescent="0.2">
      <c r="A35" s="69" t="s">
        <v>232</v>
      </c>
      <c r="B35" s="50" t="s">
        <v>233</v>
      </c>
      <c r="C35" s="11"/>
      <c r="D35" s="11"/>
      <c r="E35" s="11"/>
      <c r="F35" s="11"/>
      <c r="G35" s="64"/>
      <c r="H35" s="65"/>
      <c r="I35" s="65"/>
      <c r="J35" s="65"/>
      <c r="K35" s="65"/>
    </row>
    <row r="36" spans="1:11" x14ac:dyDescent="0.2">
      <c r="A36" s="69" t="s">
        <v>234</v>
      </c>
      <c r="B36" s="50" t="s">
        <v>235</v>
      </c>
      <c r="C36" s="11"/>
      <c r="D36" s="11"/>
      <c r="E36" s="11"/>
      <c r="F36" s="11"/>
      <c r="G36" s="64"/>
      <c r="H36" s="65"/>
      <c r="I36" s="65"/>
      <c r="J36" s="65"/>
      <c r="K36" s="65"/>
    </row>
    <row r="37" spans="1:11" x14ac:dyDescent="0.2">
      <c r="A37" s="69" t="s">
        <v>236</v>
      </c>
      <c r="B37" s="50" t="s">
        <v>237</v>
      </c>
      <c r="C37" s="11"/>
      <c r="D37" s="11"/>
      <c r="E37" s="11"/>
      <c r="F37" s="11"/>
      <c r="G37" s="64"/>
      <c r="H37" s="65"/>
      <c r="I37" s="65"/>
      <c r="J37" s="65"/>
      <c r="K37" s="65"/>
    </row>
    <row r="38" spans="1:11" x14ac:dyDescent="0.2">
      <c r="A38" s="69" t="s">
        <v>238</v>
      </c>
      <c r="B38" s="50" t="s">
        <v>239</v>
      </c>
      <c r="C38" s="9">
        <v>2025</v>
      </c>
      <c r="D38" s="9">
        <v>6075</v>
      </c>
      <c r="E38" s="9">
        <v>2025</v>
      </c>
      <c r="F38" s="9">
        <v>6125</v>
      </c>
      <c r="G38" s="64"/>
      <c r="H38" s="65"/>
      <c r="I38" s="65"/>
      <c r="J38" s="65"/>
      <c r="K38" s="65"/>
    </row>
    <row r="39" spans="1:11" x14ac:dyDescent="0.2">
      <c r="A39" s="69" t="s">
        <v>240</v>
      </c>
      <c r="B39" s="50" t="s">
        <v>241</v>
      </c>
      <c r="C39" s="9">
        <v>1416</v>
      </c>
      <c r="D39" s="9">
        <v>17029</v>
      </c>
      <c r="E39" s="9">
        <v>4878</v>
      </c>
      <c r="F39" s="9">
        <v>13615</v>
      </c>
      <c r="G39" s="64"/>
      <c r="H39" s="65"/>
      <c r="I39" s="65"/>
      <c r="J39" s="65"/>
      <c r="K39" s="65"/>
    </row>
    <row r="40" spans="1:11" x14ac:dyDescent="0.2">
      <c r="A40" s="69" t="s">
        <v>242</v>
      </c>
      <c r="B40" s="50" t="s">
        <v>243</v>
      </c>
      <c r="C40" s="9">
        <v>975</v>
      </c>
      <c r="D40" s="9">
        <v>2925</v>
      </c>
      <c r="E40" s="9">
        <v>1080</v>
      </c>
      <c r="F40" s="9">
        <v>3390</v>
      </c>
      <c r="G40" s="64"/>
      <c r="H40" s="65"/>
      <c r="I40" s="65"/>
      <c r="J40" s="65"/>
      <c r="K40" s="65"/>
    </row>
    <row r="41" spans="1:11" x14ac:dyDescent="0.2">
      <c r="A41" s="69" t="s">
        <v>244</v>
      </c>
      <c r="B41" s="50" t="s">
        <v>245</v>
      </c>
      <c r="C41" s="11"/>
      <c r="D41" s="11"/>
      <c r="E41" s="11"/>
      <c r="F41" s="11"/>
      <c r="G41" s="64"/>
      <c r="H41" s="65"/>
      <c r="I41" s="65"/>
      <c r="J41" s="65"/>
      <c r="K41" s="65"/>
    </row>
    <row r="42" spans="1:11" x14ac:dyDescent="0.2">
      <c r="A42" s="69" t="s">
        <v>117</v>
      </c>
      <c r="B42" s="50" t="s">
        <v>246</v>
      </c>
      <c r="C42" s="11"/>
      <c r="D42" s="11"/>
      <c r="E42" s="11"/>
      <c r="F42" s="11"/>
      <c r="G42" s="64"/>
      <c r="H42" s="65"/>
      <c r="I42" s="65"/>
      <c r="J42" s="65"/>
      <c r="K42" s="65"/>
    </row>
    <row r="43" spans="1:11" x14ac:dyDescent="0.2">
      <c r="A43" s="69" t="s">
        <v>310</v>
      </c>
      <c r="B43" s="50" t="s">
        <v>247</v>
      </c>
      <c r="C43" s="11"/>
      <c r="D43" s="11"/>
      <c r="E43" s="11"/>
      <c r="F43" s="11"/>
      <c r="G43" s="64"/>
      <c r="H43" s="65"/>
      <c r="I43" s="65"/>
      <c r="J43" s="65"/>
      <c r="K43" s="65"/>
    </row>
    <row r="44" spans="1:11" x14ac:dyDescent="0.2">
      <c r="A44" s="69" t="s">
        <v>248</v>
      </c>
      <c r="B44" s="50" t="s">
        <v>249</v>
      </c>
      <c r="C44" s="9">
        <v>106</v>
      </c>
      <c r="D44" s="9">
        <v>27355</v>
      </c>
      <c r="E44" s="9">
        <v>28038</v>
      </c>
      <c r="F44" s="9">
        <v>197878</v>
      </c>
      <c r="G44" s="66"/>
      <c r="H44" s="66"/>
    </row>
    <row r="45" spans="1:11" ht="42" customHeight="1" x14ac:dyDescent="0.2">
      <c r="A45" s="63" t="s">
        <v>250</v>
      </c>
      <c r="B45" s="50" t="s">
        <v>35</v>
      </c>
      <c r="C45" s="9">
        <v>12163</v>
      </c>
      <c r="D45" s="9">
        <v>16354</v>
      </c>
      <c r="E45" s="9">
        <v>-10399</v>
      </c>
      <c r="F45" s="9">
        <v>-72357</v>
      </c>
      <c r="G45" s="64"/>
      <c r="H45" s="64"/>
    </row>
    <row r="46" spans="1:11" x14ac:dyDescent="0.2">
      <c r="A46" s="70" t="s">
        <v>251</v>
      </c>
      <c r="B46" s="50">
        <v>5</v>
      </c>
      <c r="C46" s="9">
        <v>29</v>
      </c>
      <c r="D46" s="9">
        <v>134</v>
      </c>
      <c r="E46" s="9">
        <v>0</v>
      </c>
      <c r="F46" s="9">
        <v>152</v>
      </c>
      <c r="G46" s="66"/>
      <c r="H46" s="66"/>
    </row>
    <row r="47" spans="1:11" x14ac:dyDescent="0.2">
      <c r="A47" s="70" t="s">
        <v>252</v>
      </c>
      <c r="B47" s="50" t="s">
        <v>253</v>
      </c>
      <c r="C47" s="9">
        <v>52996</v>
      </c>
      <c r="D47" s="9">
        <v>135569</v>
      </c>
      <c r="E47" s="9">
        <v>53632</v>
      </c>
      <c r="F47" s="9">
        <v>442033</v>
      </c>
      <c r="G47" s="66"/>
      <c r="H47" s="71"/>
    </row>
    <row r="48" spans="1:11" x14ac:dyDescent="0.2">
      <c r="A48" s="70" t="s">
        <v>254</v>
      </c>
      <c r="B48" s="50" t="s">
        <v>90</v>
      </c>
      <c r="C48" s="9"/>
      <c r="D48" s="9"/>
      <c r="E48" s="9"/>
      <c r="F48" s="9"/>
      <c r="G48" s="66"/>
      <c r="H48" s="71"/>
    </row>
    <row r="49" spans="1:11" x14ac:dyDescent="0.2">
      <c r="A49" s="70" t="s">
        <v>255</v>
      </c>
      <c r="B49" s="50" t="s">
        <v>38</v>
      </c>
      <c r="C49" s="9"/>
      <c r="D49" s="9"/>
      <c r="E49" s="9"/>
      <c r="F49" s="9">
        <v>80</v>
      </c>
      <c r="G49" s="66"/>
      <c r="H49" s="71"/>
    </row>
    <row r="50" spans="1:11" x14ac:dyDescent="0.2">
      <c r="A50" s="70" t="s">
        <v>256</v>
      </c>
      <c r="B50" s="50" t="s">
        <v>92</v>
      </c>
      <c r="C50" s="10"/>
      <c r="D50" s="10"/>
      <c r="E50" s="10"/>
      <c r="F50" s="10"/>
      <c r="G50" s="66"/>
      <c r="H50" s="71"/>
    </row>
    <row r="51" spans="1:11" x14ac:dyDescent="0.2">
      <c r="A51" s="70" t="s">
        <v>257</v>
      </c>
      <c r="B51" s="50" t="s">
        <v>93</v>
      </c>
      <c r="C51" s="10"/>
      <c r="D51" s="10"/>
      <c r="E51" s="10"/>
      <c r="F51" s="10"/>
      <c r="G51" s="66"/>
      <c r="H51" s="71"/>
    </row>
    <row r="52" spans="1:11" x14ac:dyDescent="0.2">
      <c r="A52" s="70" t="s">
        <v>21</v>
      </c>
      <c r="B52" s="50"/>
      <c r="C52" s="10"/>
      <c r="D52" s="10"/>
      <c r="E52" s="10"/>
      <c r="F52" s="10"/>
      <c r="G52" s="66"/>
      <c r="H52" s="71"/>
    </row>
    <row r="53" spans="1:11" x14ac:dyDescent="0.2">
      <c r="A53" s="70" t="s">
        <v>258</v>
      </c>
      <c r="B53" s="50" t="s">
        <v>259</v>
      </c>
      <c r="C53" s="10"/>
      <c r="D53" s="10"/>
      <c r="E53" s="10"/>
      <c r="F53" s="10"/>
      <c r="G53" s="66"/>
      <c r="H53" s="71"/>
    </row>
    <row r="54" spans="1:11" x14ac:dyDescent="0.2">
      <c r="A54" s="70" t="s">
        <v>260</v>
      </c>
      <c r="B54" s="50" t="s">
        <v>261</v>
      </c>
      <c r="C54" s="10"/>
      <c r="D54" s="10"/>
      <c r="E54" s="10"/>
      <c r="F54" s="10"/>
      <c r="G54" s="66"/>
      <c r="H54" s="71"/>
    </row>
    <row r="55" spans="1:11" x14ac:dyDescent="0.2">
      <c r="A55" s="70" t="s">
        <v>262</v>
      </c>
      <c r="B55" s="50" t="s">
        <v>263</v>
      </c>
      <c r="C55" s="10"/>
      <c r="D55" s="10"/>
      <c r="E55" s="10"/>
      <c r="F55" s="10"/>
      <c r="G55" s="66"/>
      <c r="H55" s="71"/>
    </row>
    <row r="56" spans="1:11" x14ac:dyDescent="0.2">
      <c r="A56" s="70" t="s">
        <v>264</v>
      </c>
      <c r="B56" s="50" t="s">
        <v>265</v>
      </c>
      <c r="C56" s="10"/>
      <c r="D56" s="10"/>
      <c r="E56" s="10"/>
      <c r="F56" s="10"/>
      <c r="G56" s="66"/>
      <c r="H56" s="71"/>
    </row>
    <row r="57" spans="1:11" ht="25.5" x14ac:dyDescent="0.2">
      <c r="A57" s="70" t="s">
        <v>266</v>
      </c>
      <c r="B57" s="50" t="s">
        <v>94</v>
      </c>
      <c r="C57" s="9">
        <v>516</v>
      </c>
      <c r="D57" s="9">
        <v>3882</v>
      </c>
      <c r="E57" s="9">
        <v>1881</v>
      </c>
      <c r="F57" s="9">
        <v>3843</v>
      </c>
      <c r="G57" s="66"/>
      <c r="H57" s="66"/>
    </row>
    <row r="58" spans="1:11" x14ac:dyDescent="0.2">
      <c r="A58" s="70" t="s">
        <v>29</v>
      </c>
      <c r="B58" s="50" t="s">
        <v>95</v>
      </c>
      <c r="C58" s="9">
        <v>177</v>
      </c>
      <c r="D58" s="9">
        <v>7105</v>
      </c>
      <c r="E58" s="9">
        <v>3585</v>
      </c>
      <c r="F58" s="9">
        <v>25485</v>
      </c>
      <c r="G58" s="66"/>
      <c r="H58" s="71"/>
    </row>
    <row r="59" spans="1:11" x14ac:dyDescent="0.2">
      <c r="A59" s="72" t="s">
        <v>267</v>
      </c>
      <c r="B59" s="50" t="s">
        <v>96</v>
      </c>
      <c r="C59" s="14">
        <f>C11+C30+C44+C45+C46+C47+C48+C49+C50+C51+C57+C58</f>
        <v>74315</v>
      </c>
      <c r="D59" s="14">
        <f>D11+D30+D44+D45+D46+D47+D48+D49+D50+D51+D57+D58</f>
        <v>227897</v>
      </c>
      <c r="E59" s="14">
        <f>E11+E30+E44+E45+E46+E47+E48+E49+E50+E51+E57+E58</f>
        <v>89385</v>
      </c>
      <c r="F59" s="14">
        <f>F11+F30+F44+F45+F46+F47+F48+F49+F50+F51+F57+F58</f>
        <v>638170</v>
      </c>
      <c r="G59" s="73"/>
    </row>
    <row r="60" spans="1:11" ht="12" customHeight="1" x14ac:dyDescent="0.2">
      <c r="A60" s="74"/>
      <c r="B60" s="50"/>
      <c r="C60" s="12"/>
      <c r="D60" s="12"/>
      <c r="E60" s="12"/>
      <c r="F60" s="12"/>
      <c r="G60" s="75"/>
    </row>
    <row r="61" spans="1:11" x14ac:dyDescent="0.2">
      <c r="A61" s="69" t="s">
        <v>66</v>
      </c>
      <c r="B61" s="50" t="s">
        <v>98</v>
      </c>
      <c r="C61" s="9">
        <f>C63+C64+C65+C66</f>
        <v>1395</v>
      </c>
      <c r="D61" s="9">
        <f>D63+D64+D65+D66</f>
        <v>3938</v>
      </c>
      <c r="E61" s="9">
        <f>E63+E64+E65+E66</f>
        <v>272</v>
      </c>
      <c r="F61" s="9">
        <f>F63+F64+F65+F66</f>
        <v>755</v>
      </c>
      <c r="G61" s="64"/>
      <c r="H61" s="65"/>
      <c r="I61" s="65"/>
      <c r="J61" s="65"/>
      <c r="K61" s="65"/>
    </row>
    <row r="62" spans="1:11" x14ac:dyDescent="0.2">
      <c r="A62" s="69" t="s">
        <v>21</v>
      </c>
      <c r="B62" s="50"/>
      <c r="C62" s="9"/>
      <c r="D62" s="9"/>
      <c r="E62" s="9"/>
      <c r="F62" s="9"/>
      <c r="G62" s="64"/>
    </row>
    <row r="63" spans="1:11" x14ac:dyDescent="0.2">
      <c r="A63" s="69" t="s">
        <v>67</v>
      </c>
      <c r="B63" s="50" t="s">
        <v>268</v>
      </c>
      <c r="C63" s="9"/>
      <c r="D63" s="9"/>
      <c r="E63" s="9"/>
      <c r="F63" s="9"/>
      <c r="G63" s="64"/>
    </row>
    <row r="64" spans="1:11" x14ac:dyDescent="0.2">
      <c r="A64" s="63" t="s">
        <v>68</v>
      </c>
      <c r="B64" s="50" t="s">
        <v>269</v>
      </c>
      <c r="C64" s="9"/>
      <c r="D64" s="9"/>
      <c r="E64" s="9"/>
      <c r="F64" s="9"/>
      <c r="G64" s="76"/>
    </row>
    <row r="65" spans="1:11" x14ac:dyDescent="0.2">
      <c r="A65" s="69" t="s">
        <v>69</v>
      </c>
      <c r="B65" s="50" t="s">
        <v>270</v>
      </c>
      <c r="C65" s="9"/>
      <c r="D65" s="9"/>
      <c r="E65" s="9"/>
      <c r="F65" s="9"/>
      <c r="G65" s="77"/>
    </row>
    <row r="66" spans="1:11" x14ac:dyDescent="0.2">
      <c r="A66" s="63" t="s">
        <v>0</v>
      </c>
      <c r="B66" s="50" t="s">
        <v>271</v>
      </c>
      <c r="C66" s="9">
        <v>1395</v>
      </c>
      <c r="D66" s="9">
        <v>3938</v>
      </c>
      <c r="E66" s="9">
        <v>272</v>
      </c>
      <c r="F66" s="9">
        <v>755</v>
      </c>
      <c r="G66" s="77"/>
    </row>
    <row r="67" spans="1:11" x14ac:dyDescent="0.2">
      <c r="A67" s="63" t="s">
        <v>30</v>
      </c>
      <c r="B67" s="50" t="s">
        <v>100</v>
      </c>
      <c r="C67" s="9">
        <f>C69+C70+C71+C72+C73+C74</f>
        <v>393</v>
      </c>
      <c r="D67" s="9">
        <f>D69+D70+D71+D72+D73+D74</f>
        <v>893</v>
      </c>
      <c r="E67" s="9">
        <f>E69+E70+E71+E72+E73+E74</f>
        <v>175</v>
      </c>
      <c r="F67" s="9">
        <f>F69+F70+F71+F72+F73+F74</f>
        <v>736</v>
      </c>
      <c r="G67" s="78"/>
      <c r="H67" s="65"/>
      <c r="I67" s="65"/>
      <c r="J67" s="65"/>
      <c r="K67" s="65"/>
    </row>
    <row r="68" spans="1:11" x14ac:dyDescent="0.2">
      <c r="A68" s="63" t="s">
        <v>21</v>
      </c>
      <c r="B68" s="50"/>
      <c r="C68" s="9"/>
      <c r="D68" s="9"/>
      <c r="E68" s="9"/>
      <c r="F68" s="9"/>
      <c r="G68" s="79"/>
    </row>
    <row r="69" spans="1:11" x14ac:dyDescent="0.2">
      <c r="A69" s="63" t="s">
        <v>272</v>
      </c>
      <c r="B69" s="50" t="s">
        <v>102</v>
      </c>
      <c r="C69" s="9"/>
      <c r="D69" s="9"/>
      <c r="E69" s="9"/>
      <c r="F69" s="9"/>
      <c r="G69" s="79"/>
    </row>
    <row r="70" spans="1:11" x14ac:dyDescent="0.2">
      <c r="A70" s="63" t="s">
        <v>273</v>
      </c>
      <c r="B70" s="50" t="s">
        <v>108</v>
      </c>
      <c r="C70" s="9">
        <v>321</v>
      </c>
      <c r="D70" s="9">
        <v>685</v>
      </c>
      <c r="E70" s="9">
        <v>104</v>
      </c>
      <c r="F70" s="9">
        <v>531</v>
      </c>
      <c r="G70" s="79"/>
    </row>
    <row r="71" spans="1:11" x14ac:dyDescent="0.2">
      <c r="A71" s="63" t="s">
        <v>274</v>
      </c>
      <c r="B71" s="50" t="s">
        <v>110</v>
      </c>
      <c r="C71" s="9">
        <v>7</v>
      </c>
      <c r="D71" s="9">
        <v>12</v>
      </c>
      <c r="E71" s="9">
        <v>0</v>
      </c>
      <c r="F71" s="9">
        <v>14</v>
      </c>
      <c r="G71" s="79"/>
    </row>
    <row r="72" spans="1:11" x14ac:dyDescent="0.2">
      <c r="A72" s="63" t="s">
        <v>275</v>
      </c>
      <c r="B72" s="50" t="s">
        <v>112</v>
      </c>
      <c r="C72" s="9">
        <v>32</v>
      </c>
      <c r="D72" s="9">
        <v>97</v>
      </c>
      <c r="E72" s="9">
        <v>34</v>
      </c>
      <c r="F72" s="9">
        <v>95</v>
      </c>
      <c r="G72" s="79"/>
    </row>
    <row r="73" spans="1:11" x14ac:dyDescent="0.2">
      <c r="A73" s="63" t="s">
        <v>276</v>
      </c>
      <c r="B73" s="50" t="s">
        <v>114</v>
      </c>
      <c r="C73" s="15"/>
      <c r="D73" s="15"/>
      <c r="E73" s="13"/>
      <c r="F73" s="13"/>
      <c r="G73" s="79"/>
    </row>
    <row r="74" spans="1:11" x14ac:dyDescent="0.2">
      <c r="A74" s="63" t="s">
        <v>277</v>
      </c>
      <c r="B74" s="50" t="s">
        <v>116</v>
      </c>
      <c r="C74" s="9">
        <v>33</v>
      </c>
      <c r="D74" s="9">
        <v>99</v>
      </c>
      <c r="E74" s="9">
        <v>37</v>
      </c>
      <c r="F74" s="9">
        <v>96</v>
      </c>
      <c r="G74" s="79"/>
    </row>
    <row r="75" spans="1:11" x14ac:dyDescent="0.2">
      <c r="A75" s="63" t="s">
        <v>278</v>
      </c>
      <c r="B75" s="50" t="s">
        <v>124</v>
      </c>
      <c r="C75" s="9"/>
      <c r="D75" s="9"/>
      <c r="E75" s="9"/>
      <c r="F75" s="9"/>
      <c r="G75" s="79"/>
    </row>
    <row r="76" spans="1:11" x14ac:dyDescent="0.2">
      <c r="A76" s="63" t="s">
        <v>21</v>
      </c>
      <c r="B76" s="50"/>
      <c r="C76" s="9"/>
      <c r="D76" s="9"/>
      <c r="E76" s="9"/>
      <c r="F76" s="9"/>
      <c r="G76" s="79"/>
    </row>
    <row r="77" spans="1:11" x14ac:dyDescent="0.2">
      <c r="A77" s="63" t="s">
        <v>279</v>
      </c>
      <c r="B77" s="50" t="s">
        <v>126</v>
      </c>
      <c r="C77" s="9"/>
      <c r="D77" s="9"/>
      <c r="E77" s="9"/>
      <c r="F77" s="9"/>
      <c r="G77" s="79"/>
    </row>
    <row r="78" spans="1:11" x14ac:dyDescent="0.2">
      <c r="A78" s="63" t="s">
        <v>280</v>
      </c>
      <c r="B78" s="50" t="s">
        <v>128</v>
      </c>
      <c r="C78" s="9"/>
      <c r="D78" s="9"/>
      <c r="E78" s="9"/>
      <c r="F78" s="9"/>
      <c r="G78" s="79"/>
    </row>
    <row r="79" spans="1:11" x14ac:dyDescent="0.2">
      <c r="A79" s="63" t="s">
        <v>281</v>
      </c>
      <c r="B79" s="50" t="s">
        <v>130</v>
      </c>
      <c r="C79" s="9"/>
      <c r="D79" s="9"/>
      <c r="E79" s="9"/>
      <c r="F79" s="9"/>
      <c r="G79" s="79"/>
    </row>
    <row r="80" spans="1:11" x14ac:dyDescent="0.2">
      <c r="A80" s="63" t="s">
        <v>282</v>
      </c>
      <c r="B80" s="50" t="s">
        <v>132</v>
      </c>
      <c r="C80" s="9"/>
      <c r="D80" s="9"/>
      <c r="E80" s="9"/>
      <c r="F80" s="9"/>
      <c r="G80" s="79"/>
    </row>
    <row r="81" spans="1:11" x14ac:dyDescent="0.2">
      <c r="A81" s="63" t="s">
        <v>283</v>
      </c>
      <c r="B81" s="50" t="s">
        <v>284</v>
      </c>
      <c r="C81" s="9"/>
      <c r="D81" s="9"/>
      <c r="E81" s="9"/>
      <c r="F81" s="9"/>
      <c r="G81" s="79"/>
    </row>
    <row r="82" spans="1:11" x14ac:dyDescent="0.2">
      <c r="A82" s="63" t="s">
        <v>285</v>
      </c>
      <c r="B82" s="50" t="s">
        <v>134</v>
      </c>
      <c r="C82" s="9">
        <v>81</v>
      </c>
      <c r="D82" s="9">
        <v>7480</v>
      </c>
      <c r="E82" s="9">
        <v>23847</v>
      </c>
      <c r="F82" s="9">
        <v>196870</v>
      </c>
      <c r="G82" s="79"/>
    </row>
    <row r="83" spans="1:11" ht="38.25" x14ac:dyDescent="0.2">
      <c r="A83" s="63" t="s">
        <v>286</v>
      </c>
      <c r="B83" s="50" t="s">
        <v>1</v>
      </c>
      <c r="C83" s="9">
        <v>4288</v>
      </c>
      <c r="D83" s="9">
        <v>8538</v>
      </c>
      <c r="E83" s="9">
        <v>-4236</v>
      </c>
      <c r="F83" s="9">
        <v>-87581</v>
      </c>
      <c r="G83" s="79"/>
    </row>
    <row r="84" spans="1:11" x14ac:dyDescent="0.2">
      <c r="A84" s="63" t="s">
        <v>287</v>
      </c>
      <c r="B84" s="50" t="s">
        <v>3</v>
      </c>
      <c r="C84" s="9">
        <v>501</v>
      </c>
      <c r="D84" s="9">
        <v>902</v>
      </c>
      <c r="E84" s="9">
        <v>232</v>
      </c>
      <c r="F84" s="9">
        <v>1967</v>
      </c>
      <c r="G84" s="79"/>
    </row>
    <row r="85" spans="1:11" x14ac:dyDescent="0.2">
      <c r="A85" s="63" t="s">
        <v>288</v>
      </c>
      <c r="B85" s="50" t="s">
        <v>136</v>
      </c>
      <c r="C85" s="9">
        <v>32859</v>
      </c>
      <c r="D85" s="9">
        <v>133721</v>
      </c>
      <c r="E85" s="9">
        <v>58160</v>
      </c>
      <c r="F85" s="9">
        <v>452160</v>
      </c>
      <c r="G85" s="79"/>
    </row>
    <row r="86" spans="1:11" x14ac:dyDescent="0.2">
      <c r="A86" s="63" t="s">
        <v>289</v>
      </c>
      <c r="B86" s="50" t="s">
        <v>137</v>
      </c>
      <c r="C86" s="9"/>
      <c r="D86" s="9"/>
      <c r="E86" s="9"/>
      <c r="F86" s="9"/>
      <c r="G86" s="79"/>
    </row>
    <row r="87" spans="1:11" x14ac:dyDescent="0.2">
      <c r="A87" s="63" t="s">
        <v>290</v>
      </c>
      <c r="B87" s="50" t="s">
        <v>138</v>
      </c>
      <c r="C87" s="9"/>
      <c r="D87" s="9">
        <v>52</v>
      </c>
      <c r="E87" s="9"/>
      <c r="F87" s="9">
        <v>75</v>
      </c>
      <c r="G87" s="79"/>
    </row>
    <row r="88" spans="1:11" ht="25.5" x14ac:dyDescent="0.2">
      <c r="A88" s="63" t="s">
        <v>291</v>
      </c>
      <c r="B88" s="50" t="s">
        <v>139</v>
      </c>
      <c r="C88" s="15"/>
      <c r="D88" s="15"/>
      <c r="E88" s="13"/>
      <c r="F88" s="13"/>
      <c r="G88" s="79"/>
    </row>
    <row r="89" spans="1:11" ht="25.5" x14ac:dyDescent="0.2">
      <c r="A89" s="63" t="s">
        <v>292</v>
      </c>
      <c r="B89" s="50" t="s">
        <v>140</v>
      </c>
      <c r="C89" s="15"/>
      <c r="D89" s="15"/>
      <c r="E89" s="13"/>
      <c r="F89" s="13"/>
      <c r="G89" s="79"/>
    </row>
    <row r="90" spans="1:11" x14ac:dyDescent="0.2">
      <c r="A90" s="63" t="s">
        <v>21</v>
      </c>
      <c r="B90" s="50"/>
      <c r="C90" s="15"/>
      <c r="D90" s="15"/>
      <c r="E90" s="13"/>
      <c r="F90" s="13"/>
      <c r="G90" s="79"/>
    </row>
    <row r="91" spans="1:11" x14ac:dyDescent="0.2">
      <c r="A91" s="63" t="s">
        <v>258</v>
      </c>
      <c r="B91" s="50" t="s">
        <v>293</v>
      </c>
      <c r="C91" s="15"/>
      <c r="D91" s="15"/>
      <c r="E91" s="13"/>
      <c r="F91" s="13"/>
      <c r="G91" s="79"/>
    </row>
    <row r="92" spans="1:11" x14ac:dyDescent="0.2">
      <c r="A92" s="63" t="s">
        <v>260</v>
      </c>
      <c r="B92" s="50" t="s">
        <v>294</v>
      </c>
      <c r="C92" s="15"/>
      <c r="D92" s="15"/>
      <c r="E92" s="13"/>
      <c r="F92" s="13"/>
      <c r="G92" s="79"/>
    </row>
    <row r="93" spans="1:11" x14ac:dyDescent="0.2">
      <c r="A93" s="63" t="s">
        <v>262</v>
      </c>
      <c r="B93" s="50" t="s">
        <v>295</v>
      </c>
      <c r="C93" s="15"/>
      <c r="D93" s="15"/>
      <c r="E93" s="13"/>
      <c r="F93" s="13"/>
      <c r="G93" s="79"/>
    </row>
    <row r="94" spans="1:11" x14ac:dyDescent="0.2">
      <c r="A94" s="63" t="s">
        <v>264</v>
      </c>
      <c r="B94" s="50" t="s">
        <v>296</v>
      </c>
      <c r="C94" s="15"/>
      <c r="D94" s="15"/>
      <c r="E94" s="13"/>
      <c r="F94" s="13"/>
      <c r="G94" s="79"/>
    </row>
    <row r="95" spans="1:11" ht="25.5" x14ac:dyDescent="0.2">
      <c r="A95" s="63" t="s">
        <v>297</v>
      </c>
      <c r="B95" s="50" t="s">
        <v>141</v>
      </c>
      <c r="C95" s="9">
        <v>750</v>
      </c>
      <c r="D95" s="9">
        <v>1959</v>
      </c>
      <c r="E95" s="9">
        <v>307</v>
      </c>
      <c r="F95" s="9">
        <v>2613</v>
      </c>
      <c r="G95" s="79"/>
    </row>
    <row r="96" spans="1:11" x14ac:dyDescent="0.2">
      <c r="A96" s="63" t="s">
        <v>70</v>
      </c>
      <c r="B96" s="50" t="s">
        <v>142</v>
      </c>
      <c r="C96" s="9">
        <f>C98+C99+C100+C101+C102+C103</f>
        <v>57389</v>
      </c>
      <c r="D96" s="9">
        <f>D98+D99+D100+D101+D102+D103</f>
        <v>166466</v>
      </c>
      <c r="E96" s="9">
        <f>E98+E99+E100+E101+E102+E103</f>
        <v>36942</v>
      </c>
      <c r="F96" s="9">
        <f>F98+F99+F100+F101+F102+F103</f>
        <v>127714</v>
      </c>
      <c r="G96" s="80"/>
      <c r="H96" s="65"/>
      <c r="I96" s="65"/>
      <c r="J96" s="65"/>
      <c r="K96" s="65"/>
    </row>
    <row r="97" spans="1:10" x14ac:dyDescent="0.2">
      <c r="A97" s="63" t="s">
        <v>21</v>
      </c>
      <c r="B97" s="50"/>
      <c r="C97" s="9"/>
      <c r="D97" s="9"/>
      <c r="E97" s="9"/>
      <c r="F97" s="9"/>
      <c r="G97" s="80"/>
      <c r="H97" s="24"/>
      <c r="I97" s="24"/>
      <c r="J97" s="24"/>
    </row>
    <row r="98" spans="1:10" x14ac:dyDescent="0.2">
      <c r="A98" s="63" t="s">
        <v>71</v>
      </c>
      <c r="B98" s="50" t="s">
        <v>298</v>
      </c>
      <c r="C98" s="9">
        <v>44453</v>
      </c>
      <c r="D98" s="9">
        <v>120986</v>
      </c>
      <c r="E98" s="9">
        <v>23802</v>
      </c>
      <c r="F98" s="9">
        <v>77186</v>
      </c>
      <c r="G98" s="66"/>
      <c r="H98" s="66"/>
      <c r="I98" s="52"/>
      <c r="J98" s="24"/>
    </row>
    <row r="99" spans="1:10" x14ac:dyDescent="0.2">
      <c r="A99" s="63" t="s">
        <v>300</v>
      </c>
      <c r="B99" s="50" t="s">
        <v>299</v>
      </c>
      <c r="C99" s="9">
        <v>474</v>
      </c>
      <c r="D99" s="9">
        <v>1266</v>
      </c>
      <c r="E99" s="9">
        <v>401</v>
      </c>
      <c r="F99" s="9">
        <v>1262</v>
      </c>
      <c r="G99" s="66"/>
      <c r="H99" s="66"/>
      <c r="I99" s="52"/>
      <c r="J99" s="24"/>
    </row>
    <row r="100" spans="1:10" x14ac:dyDescent="0.2">
      <c r="A100" s="63" t="s">
        <v>312</v>
      </c>
      <c r="B100" s="50" t="s">
        <v>301</v>
      </c>
      <c r="C100" s="9">
        <v>7579</v>
      </c>
      <c r="D100" s="9">
        <v>30381</v>
      </c>
      <c r="E100" s="9">
        <v>9741</v>
      </c>
      <c r="F100" s="9">
        <v>38495</v>
      </c>
      <c r="G100" s="66"/>
      <c r="H100" s="66"/>
      <c r="I100" s="52"/>
      <c r="J100" s="24"/>
    </row>
    <row r="101" spans="1:10" x14ac:dyDescent="0.2">
      <c r="A101" s="63" t="s">
        <v>72</v>
      </c>
      <c r="B101" s="50" t="s">
        <v>302</v>
      </c>
      <c r="C101" s="9">
        <v>569</v>
      </c>
      <c r="D101" s="9">
        <v>1869</v>
      </c>
      <c r="E101" s="9">
        <v>727</v>
      </c>
      <c r="F101" s="9">
        <v>2069</v>
      </c>
      <c r="G101" s="66"/>
      <c r="H101" s="66"/>
      <c r="I101" s="52"/>
      <c r="J101" s="24"/>
    </row>
    <row r="102" spans="1:10" ht="25.5" x14ac:dyDescent="0.2">
      <c r="A102" s="63" t="s">
        <v>82</v>
      </c>
      <c r="B102" s="50" t="s">
        <v>303</v>
      </c>
      <c r="C102" s="9">
        <v>4314</v>
      </c>
      <c r="D102" s="9">
        <v>11941</v>
      </c>
      <c r="E102" s="9">
        <v>2271</v>
      </c>
      <c r="F102" s="9">
        <v>7513</v>
      </c>
      <c r="G102" s="66"/>
      <c r="H102" s="66"/>
      <c r="I102" s="52"/>
      <c r="J102" s="24"/>
    </row>
    <row r="103" spans="1:10" x14ac:dyDescent="0.2">
      <c r="A103" s="63" t="s">
        <v>305</v>
      </c>
      <c r="B103" s="50" t="s">
        <v>304</v>
      </c>
      <c r="C103" s="9">
        <v>0</v>
      </c>
      <c r="D103" s="9">
        <v>23</v>
      </c>
      <c r="E103" s="9">
        <v>0</v>
      </c>
      <c r="F103" s="9">
        <v>1189</v>
      </c>
      <c r="G103" s="66"/>
      <c r="H103" s="66"/>
      <c r="I103" s="52"/>
      <c r="J103" s="24"/>
    </row>
    <row r="104" spans="1:10" x14ac:dyDescent="0.2">
      <c r="A104" s="63" t="s">
        <v>5</v>
      </c>
      <c r="B104" s="50" t="s">
        <v>144</v>
      </c>
      <c r="C104" s="9">
        <v>744</v>
      </c>
      <c r="D104" s="9">
        <v>5353</v>
      </c>
      <c r="E104" s="9">
        <v>406</v>
      </c>
      <c r="F104" s="9">
        <v>8138</v>
      </c>
      <c r="G104" s="66"/>
      <c r="H104" s="52"/>
      <c r="I104" s="52"/>
      <c r="J104" s="24"/>
    </row>
    <row r="105" spans="1:10" x14ac:dyDescent="0.2">
      <c r="A105" s="72" t="s">
        <v>306</v>
      </c>
      <c r="B105" s="50" t="s">
        <v>146</v>
      </c>
      <c r="C105" s="14">
        <f>C61+C67+C75+C82+C83+C84+C85+C86+C87+C88+C89+C95+C96+C104</f>
        <v>98400</v>
      </c>
      <c r="D105" s="14">
        <f>D61+D67+D75+D82+D83+D84+D85+D86+D87+D88+D89+D95+D96+D104</f>
        <v>329302</v>
      </c>
      <c r="E105" s="14">
        <f>E61+E67+E75+E82+E83+E84+E85+E86+E87+E88+E89+E95+E96+E104</f>
        <v>116105</v>
      </c>
      <c r="F105" s="14">
        <f>F61+F67+F75+F82+F83+F84+F85+F86+F87+F88+F89+F95+F96+F104</f>
        <v>703447</v>
      </c>
      <c r="G105" s="73"/>
      <c r="H105" s="24"/>
      <c r="I105" s="24"/>
      <c r="J105" s="24"/>
    </row>
    <row r="106" spans="1:10" x14ac:dyDescent="0.2">
      <c r="A106" s="72"/>
      <c r="B106" s="50"/>
      <c r="C106" s="14"/>
      <c r="D106" s="14"/>
      <c r="E106" s="14"/>
      <c r="F106" s="14"/>
      <c r="G106" s="73"/>
    </row>
    <row r="107" spans="1:10" s="81" customFormat="1" ht="25.5" x14ac:dyDescent="0.2">
      <c r="A107" s="72" t="s">
        <v>307</v>
      </c>
      <c r="B107" s="51" t="s">
        <v>148</v>
      </c>
      <c r="C107" s="14">
        <f>C59-C105</f>
        <v>-24085</v>
      </c>
      <c r="D107" s="14">
        <f>D59-D105</f>
        <v>-101405</v>
      </c>
      <c r="E107" s="14">
        <f>E59-E105</f>
        <v>-26720</v>
      </c>
      <c r="F107" s="14">
        <f>F59-F105</f>
        <v>-65277</v>
      </c>
      <c r="G107" s="73"/>
    </row>
    <row r="108" spans="1:10" x14ac:dyDescent="0.2">
      <c r="A108" s="63"/>
      <c r="B108" s="50"/>
      <c r="C108" s="14"/>
      <c r="D108" s="14"/>
      <c r="E108" s="14"/>
      <c r="F108" s="14"/>
      <c r="G108" s="73"/>
    </row>
    <row r="109" spans="1:10" x14ac:dyDescent="0.2">
      <c r="A109" s="63" t="s">
        <v>2</v>
      </c>
      <c r="B109" s="50" t="s">
        <v>173</v>
      </c>
      <c r="C109" s="13"/>
      <c r="D109" s="13"/>
      <c r="E109" s="10">
        <v>0</v>
      </c>
      <c r="F109" s="10">
        <v>0</v>
      </c>
      <c r="G109" s="79"/>
    </row>
    <row r="110" spans="1:10" x14ac:dyDescent="0.2">
      <c r="A110" s="63"/>
      <c r="B110" s="50"/>
      <c r="C110" s="13"/>
      <c r="D110" s="13"/>
      <c r="E110" s="13"/>
      <c r="F110" s="13"/>
      <c r="G110" s="79"/>
    </row>
    <row r="111" spans="1:10" ht="25.5" x14ac:dyDescent="0.2">
      <c r="A111" s="72" t="s">
        <v>308</v>
      </c>
      <c r="B111" s="50" t="s">
        <v>182</v>
      </c>
      <c r="C111" s="14">
        <f>C107-C109</f>
        <v>-24085</v>
      </c>
      <c r="D111" s="14">
        <f>D107-D109</f>
        <v>-101405</v>
      </c>
      <c r="E111" s="14">
        <f>E107-E109</f>
        <v>-26720</v>
      </c>
      <c r="F111" s="14">
        <f>F107-F109</f>
        <v>-65277</v>
      </c>
      <c r="G111" s="73"/>
    </row>
    <row r="112" spans="1:10" x14ac:dyDescent="0.2">
      <c r="A112" s="63" t="s">
        <v>11</v>
      </c>
      <c r="B112" s="50" t="s">
        <v>183</v>
      </c>
      <c r="C112" s="13"/>
      <c r="D112" s="13"/>
      <c r="E112" s="13">
        <v>0</v>
      </c>
      <c r="F112" s="13"/>
      <c r="G112" s="79"/>
    </row>
    <row r="113" spans="1:8" x14ac:dyDescent="0.2">
      <c r="A113" s="63"/>
      <c r="B113" s="50"/>
      <c r="C113" s="13"/>
      <c r="D113" s="13"/>
      <c r="E113" s="13"/>
      <c r="F113" s="13"/>
      <c r="G113" s="79"/>
    </row>
    <row r="114" spans="1:8" x14ac:dyDescent="0.2">
      <c r="A114" s="72" t="s">
        <v>309</v>
      </c>
      <c r="B114" s="50" t="s">
        <v>185</v>
      </c>
      <c r="C114" s="14">
        <f>C111+C112</f>
        <v>-24085</v>
      </c>
      <c r="D114" s="14">
        <f>D111+D112</f>
        <v>-101405</v>
      </c>
      <c r="E114" s="14">
        <f>E111+E112</f>
        <v>-26720</v>
      </c>
      <c r="F114" s="14">
        <f>F111+F112</f>
        <v>-65277</v>
      </c>
      <c r="G114" s="73"/>
      <c r="H114" s="2"/>
    </row>
    <row r="115" spans="1:8" x14ac:dyDescent="0.2">
      <c r="C115" s="2"/>
      <c r="D115" s="2"/>
      <c r="F115" s="2"/>
      <c r="G115" s="52"/>
    </row>
    <row r="118" spans="1:8" x14ac:dyDescent="0.2">
      <c r="A118" s="41" t="s">
        <v>311</v>
      </c>
    </row>
    <row r="119" spans="1:8" x14ac:dyDescent="0.2">
      <c r="A119" s="41"/>
    </row>
    <row r="120" spans="1:8" x14ac:dyDescent="0.2">
      <c r="A120" s="22" t="s">
        <v>314</v>
      </c>
    </row>
    <row r="121" spans="1:8" x14ac:dyDescent="0.2">
      <c r="A121" s="41"/>
    </row>
    <row r="122" spans="1:8" x14ac:dyDescent="0.2">
      <c r="A122" s="41" t="s">
        <v>84</v>
      </c>
    </row>
    <row r="123" spans="1:8" x14ac:dyDescent="0.2">
      <c r="A123" s="41"/>
    </row>
    <row r="124" spans="1:8" x14ac:dyDescent="0.2">
      <c r="A124" s="42" t="s">
        <v>83</v>
      </c>
    </row>
    <row r="125" spans="1:8" x14ac:dyDescent="0.2">
      <c r="A125" s="41"/>
    </row>
    <row r="126" spans="1:8" x14ac:dyDescent="0.2">
      <c r="A126" s="41" t="s">
        <v>58</v>
      </c>
    </row>
    <row r="127" spans="1:8" x14ac:dyDescent="0.2">
      <c r="A127" s="41"/>
    </row>
    <row r="128" spans="1:8" x14ac:dyDescent="0.2">
      <c r="A128" s="41"/>
    </row>
    <row r="129" spans="1:1" x14ac:dyDescent="0.2">
      <c r="A129" s="41"/>
    </row>
  </sheetData>
  <mergeCells count="5">
    <mergeCell ref="A6:F6"/>
    <mergeCell ref="E1:F1"/>
    <mergeCell ref="A3:F3"/>
    <mergeCell ref="A4:F4"/>
    <mergeCell ref="A5:F5"/>
  </mergeCells>
  <phoneticPr fontId="3" type="noConversion"/>
  <pageMargins left="0.98425196850393704" right="0.23622047244094491" top="0.15748031496062992" bottom="0.19685039370078741" header="0.15748031496062992" footer="0.19685039370078741"/>
  <pageSetup paperSize="9" scale="65" orientation="portrait" r:id="rId1"/>
  <headerFooter alignWithMargins="0"/>
  <rowBreaks count="1" manualBreakCount="1">
    <brk id="1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ф10 41(с 17.04.2016г.)</vt:lpstr>
      <vt:lpstr>ф11 41 (с 17.04.2016г.)</vt:lpstr>
      <vt:lpstr>'ф10 41(с 17.04.2016г.)'!Область_печати</vt:lpstr>
      <vt:lpstr>'ф11 41 (с 17.04.2016г.)'!Область_печати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Olesya Afanaseva</cp:lastModifiedBy>
  <cp:lastPrinted>2017-10-09T10:57:39Z</cp:lastPrinted>
  <dcterms:created xsi:type="dcterms:W3CDTF">1996-10-08T23:32:33Z</dcterms:created>
  <dcterms:modified xsi:type="dcterms:W3CDTF">2017-10-10T06:26:10Z</dcterms:modified>
</cp:coreProperties>
</file>