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3"/>
  </bookViews>
  <sheets>
    <sheet name="Ф1" sheetId="1" r:id="rId1"/>
    <sheet name="Ф2 сопост1кв2017" sheetId="2" r:id="rId2"/>
    <sheet name="Ф3_п" sheetId="3" r:id="rId3"/>
    <sheet name="Ф4" sheetId="4" r:id="rId4"/>
  </sheets>
  <externalReferences>
    <externalReference r:id="rId7"/>
  </externalReferences>
  <definedNames>
    <definedName name="_xlnm.Print_Titles" localSheetId="0">'Ф1'!$45:$45</definedName>
    <definedName name="_xlnm.Print_Titles" localSheetId="3">'Ф4'!$38:$39</definedName>
  </definedNames>
  <calcPr fullCalcOnLoad="1"/>
</workbook>
</file>

<file path=xl/comments2.xml><?xml version="1.0" encoding="utf-8"?>
<comments xmlns="http://schemas.openxmlformats.org/spreadsheetml/2006/main">
  <authors>
    <author>Yelena Yevdokimova</author>
  </authors>
  <commentList>
    <comment ref="E39" authorId="0">
      <text>
        <r>
          <rPr>
            <b/>
            <sz val="9"/>
            <color indexed="8"/>
            <rFont val="Tahoma"/>
            <family val="2"/>
          </rPr>
          <t>Yelena Yevdokimova:</t>
        </r>
        <r>
          <rPr>
            <sz val="9"/>
            <color indexed="8"/>
            <rFont val="Tahoma"/>
            <family val="2"/>
          </rPr>
          <t xml:space="preserve">
пересчитала курсовые дох/расходы чтобы была сопостовимость с 2018
</t>
        </r>
      </text>
    </comment>
  </commentList>
</comments>
</file>

<file path=xl/comments3.xml><?xml version="1.0" encoding="utf-8"?>
<comments xmlns="http://schemas.openxmlformats.org/spreadsheetml/2006/main">
  <authors>
    <author>Yelena Yevdokimova</author>
  </authors>
  <commentList>
    <comment ref="E39" authorId="0">
      <text>
        <r>
          <rPr>
            <b/>
            <sz val="9"/>
            <color indexed="8"/>
            <rFont val="Tahoma"/>
            <family val="2"/>
          </rPr>
          <t>Yelena Yevdokimova:</t>
        </r>
        <r>
          <rPr>
            <sz val="9"/>
            <color indexed="8"/>
            <rFont val="Tahoma"/>
            <family val="2"/>
          </rPr>
          <t xml:space="preserve">
1кв 2017</t>
        </r>
      </text>
    </comment>
    <comment ref="E72" authorId="0">
      <text>
        <r>
          <rPr>
            <b/>
            <sz val="9"/>
            <color indexed="8"/>
            <rFont val="Tahoma"/>
            <family val="2"/>
          </rPr>
          <t>Yelena Yevdokimova:</t>
        </r>
        <r>
          <rPr>
            <sz val="9"/>
            <color indexed="8"/>
            <rFont val="Tahoma"/>
            <family val="2"/>
          </rPr>
          <t xml:space="preserve">
реклассифицировано из строки 094 для сопоставимости</t>
        </r>
      </text>
    </comment>
  </commentList>
</comments>
</file>

<file path=xl/sharedStrings.xml><?xml version="1.0" encoding="utf-8"?>
<sst xmlns="http://schemas.openxmlformats.org/spreadsheetml/2006/main" count="903" uniqueCount="297">
  <si>
    <t/>
  </si>
  <si>
    <t>Форма</t>
  </si>
  <si>
    <t xml:space="preserve">Отчет о финансовом положении </t>
  </si>
  <si>
    <t>(Бухгалтерский баланс)</t>
  </si>
  <si>
    <t>по состоянию на 31 марта 2018г.</t>
  </si>
  <si>
    <t>Индекс: № 1 - Б (баланс)</t>
  </si>
  <si>
    <t>Периодичность: квартальная</t>
  </si>
  <si>
    <t>Представляют: организации публичного интереса по результатам финансового года</t>
  </si>
  <si>
    <t>Куда представляется: в депозитарий финансовой отчетности в электронном формате посредством программного обеспечения</t>
  </si>
  <si>
    <t>Срок представления: ежегодно не позднее 31 августа года, следующего за отчетным</t>
  </si>
  <si>
    <t xml:space="preserve">Примечание: пояснение по заполнению отчета приведено в приложении к форме, предназначенной для сбора административных данных "Бухгалтерский баланс". </t>
  </si>
  <si>
    <r>
      <t>Наименование организации: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АО «Tin One Mining» (Тин Уан Майнинг)</t>
    </r>
  </si>
  <si>
    <t xml:space="preserve">Сведения о реорганизации: </t>
  </si>
  <si>
    <t>Вид деятельности организации: Добыча и обогащение оловянной руды</t>
  </si>
  <si>
    <t>Организационно-правовая форма: Акционерное общество</t>
  </si>
  <si>
    <t>Тип отчета: Не консолидированный</t>
  </si>
  <si>
    <t>Форма собственности: Частная собственность</t>
  </si>
  <si>
    <t>Среднегодовая численность работников: 70 чел.</t>
  </si>
  <si>
    <t>Субъект предпринимательства: Средний</t>
  </si>
  <si>
    <t xml:space="preserve">Юридический адрес (организации): </t>
  </si>
  <si>
    <t>КАЗАХСТАН, 150121, Северо-Казахстанская область, Айыртауский район, с. Сырымбет, промышленная зона Сырымбет, строение 1, сотовый: +77019810939, тел: 87273550576 вн 708, e-mail: evdokimova@tinone.kz, веб-сайт: www.tinone.kz</t>
  </si>
  <si>
    <t xml:space="preserve">тысячах тенге </t>
  </si>
  <si>
    <t>Наименование статьи</t>
  </si>
  <si>
    <t>Код строки</t>
  </si>
  <si>
    <t>На конец отчетного периода</t>
  </si>
  <si>
    <r>
      <t>На начало отчетного периода</t>
    </r>
    <r>
      <rPr>
        <b/>
        <sz val="9"/>
        <color indexed="9"/>
        <rFont val="Times New Roman"/>
        <family val="1"/>
      </rPr>
      <t xml:space="preserve"> </t>
    </r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</si>
  <si>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</si>
  <si>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</si>
  <si>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</si>
  <si>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</si>
  <si>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</si>
  <si>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</si>
  <si>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</si>
  <si>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</si>
  <si>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</si>
  <si>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</si>
  <si>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</si>
  <si>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</si>
  <si>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</si>
  <si>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</si>
  <si>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</si>
  <si>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</si>
  <si>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</si>
  <si>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</si>
  <si>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</si>
  <si>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</si>
  <si>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</si>
  <si>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</si>
  <si>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</si>
  <si>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</si>
  <si>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</si>
  <si>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</si>
  <si>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</si>
  <si>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</si>
  <si>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</si>
  <si>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</si>
  <si>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</si>
  <si>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</si>
  <si>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</si>
  <si>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</si>
  <si>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</si>
  <si>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</si>
  <si>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</si>
  <si>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</si>
  <si>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</si>
  <si>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</si>
  <si>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</si>
  <si>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</si>
  <si>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</si>
  <si>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</si>
  <si>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</si>
  <si>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</si>
  <si>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</si>
  <si>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</si>
  <si>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</si>
  <si>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</si>
  <si>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</si>
  <si>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</si>
  <si>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</si>
  <si>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</si>
  <si>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</si>
  <si>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</si>
  <si>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</si>
  <si>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</si>
  <si>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</si>
  <si>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</si>
  <si>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</si>
  <si>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</si>
  <si>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</si>
  <si>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</si>
  <si>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</si>
  <si>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Руководитель:  Сейдуллаев А.А.</t>
  </si>
  <si>
    <t>                                                (фамилия, имя, отчество (при его наличии) </t>
  </si>
  <si>
    <t>(подпись)</t>
  </si>
  <si>
    <t>Главный бухгалтер: Евдокимова Е.Е.</t>
  </si>
  <si>
    <t>Место печати</t>
  </si>
  <si>
    <t>Отчет о совокупном доходе</t>
  </si>
  <si>
    <t>(Отчет о прибылях и убытках)</t>
  </si>
  <si>
    <t>за период, заканчивающийся 31 марта 2018 года</t>
  </si>
  <si>
    <t>Индекс: № 2 - ОПУ</t>
  </si>
  <si>
    <t>Периодичность: годовая</t>
  </si>
  <si>
    <t xml:space="preserve">Представляют: организации публичного интереса по результатам финансового года </t>
  </si>
  <si>
    <t xml:space="preserve">Куда представляется: в депозитарий финансовой отчетности в электронном формате посредством программного обеспечения </t>
  </si>
  <si>
    <t>Примечание: пояснение по заполнению отчета приведено в приложении к форме, предназначенной для сбора административных данных "Отчет о прибылях и убытках"</t>
  </si>
  <si>
    <r>
      <t xml:space="preserve">Наименование организации: </t>
    </r>
    <r>
      <rPr>
        <b/>
        <sz val="11"/>
        <color indexed="8"/>
        <rFont val="Times New Roman"/>
        <family val="1"/>
      </rPr>
      <t>АО «Tin One Mining» (Тин Уан Майнинг)</t>
    </r>
  </si>
  <si>
    <t xml:space="preserve"> 1кв2017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</si>
  <si>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</si>
  <si>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</si>
  <si>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</si>
  <si>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</si>
  <si>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</si>
  <si>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</si>
  <si>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</si>
  <si>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</si>
  <si>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</si>
  <si>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</si>
  <si>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</si>
  <si>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</si>
  <si>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</si>
  <si>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</si>
  <si>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</si>
  <si>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</si>
  <si>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</si>
  <si>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</si>
  <si>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</si>
  <si>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</si>
  <si>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</si>
  <si>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</si>
  <si>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</si>
  <si>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</si>
  <si>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</si>
  <si>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</si>
  <si>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</si>
  <si>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</si>
  <si>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</si>
  <si>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</si>
  <si>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</si>
  <si>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</si>
  <si>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</si>
  <si>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</si>
  <si>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</si>
  <si>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</si>
  <si>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</si>
  <si>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</si>
  <si>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</si>
  <si>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</si>
  <si>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</si>
  <si>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</si>
  <si>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</si>
  <si>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</si>
  <si>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</si>
  <si>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</si>
  <si>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</si>
  <si>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</si>
  <si>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</si>
  <si>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</si>
  <si>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                                                (фамилия, имя, отчество (при его наличии)</t>
  </si>
  <si>
    <t>Форма 3</t>
  </si>
  <si>
    <t>Отчет о движении денежных средств (прямой метод)</t>
  </si>
  <si>
    <t>за период, заканчивающийся 31 марта 2018</t>
  </si>
  <si>
    <t>Индекс: № 3 - ДДС-П</t>
  </si>
  <si>
    <t>Примечание: пояснение по заполнению отчета приведено в приложении к форме, предназначенной для сбора административных данных "Отчет о движении денежных средств (прямой метод)"</t>
  </si>
  <si>
    <t>Наименование организации: АО «Tin One Mining» (Тин Уан Майнинг)</t>
  </si>
  <si>
    <t> Наименование показателей</t>
  </si>
  <si>
    <t>За предыдущий период (пересчитано)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</si>
  <si>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</si>
  <si>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</si>
  <si>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</si>
  <si>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</si>
  <si>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</si>
  <si>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</si>
  <si>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</si>
  <si>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</si>
  <si>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</si>
  <si>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</si>
  <si>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</si>
  <si>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</si>
  <si>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</si>
  <si>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</si>
  <si>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</si>
  <si>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</si>
  <si>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</si>
  <si>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</si>
  <si>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 (строка 010 – строка 020)</t>
  </si>
  <si>
    <t>030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</si>
  <si>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</si>
  <si>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</si>
  <si>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040</t>
  </si>
  <si>
    <t>реализация основных средств</t>
  </si>
  <si>
    <t>041</t>
  </si>
  <si>
    <t>реализация нематериальных активов</t>
  </si>
  <si>
    <t>042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</si>
  <si>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</si>
  <si>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</si>
  <si>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</si>
  <si>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</si>
  <si>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</si>
  <si>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</si>
  <si>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</si>
  <si>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</si>
  <si>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реализация прочих финансовых активов</t>
  </si>
  <si>
    <t>047</t>
  </si>
  <si>
    <t>фьючерсные и форвардные контракты, опционы и свопы</t>
  </si>
  <si>
    <t>048</t>
  </si>
  <si>
    <t>полученные дивиденды</t>
  </si>
  <si>
    <t>049</t>
  </si>
  <si>
    <t>050</t>
  </si>
  <si>
    <t>051</t>
  </si>
  <si>
    <t>2. Выбытие денежных средств, всего (сумма строк с 061 по 071)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</si>
  <si>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</si>
  <si>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</si>
  <si>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</si>
  <si>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</si>
  <si>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</si>
  <si>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</si>
  <si>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</si>
  <si>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</si>
  <si>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</si>
  <si>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</si>
  <si>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</si>
  <si>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</si>
  <si>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</si>
  <si>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</si>
  <si>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</si>
  <si>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</si>
  <si>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</si>
  <si>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</si>
  <si>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</si>
  <si>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070</t>
  </si>
  <si>
    <t>071</t>
  </si>
  <si>
    <t>3. Чистая сумма денежных средств от инвестиционной деятельности (строка 040 – строка 060)</t>
  </si>
  <si>
    <t>080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</si>
  <si>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</si>
  <si>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</si>
  <si>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090</t>
  </si>
  <si>
    <t>эмиссия акций и других финансовых инструментов</t>
  </si>
  <si>
    <t>091</t>
  </si>
  <si>
    <t>получение займов</t>
  </si>
  <si>
    <t>092</t>
  </si>
  <si>
    <t>093</t>
  </si>
  <si>
    <t>094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</si>
  <si>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</si>
  <si>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</si>
  <si>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</si>
  <si>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</si>
  <si>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</si>
  <si>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</si>
  <si>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</si>
  <si>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110+/- строка 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</si>
  <si>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</si>
  <si>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</si>
  <si>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Руководитель: Сейдуллаев А.А.</t>
  </si>
  <si>
    <t>                                                (фамилия, имя, отчество) </t>
  </si>
  <si>
    <t>Главный бухгалтер: Евдокимова Е.Е</t>
  </si>
  <si>
    <t>Отчет об изменениях в капитале</t>
  </si>
  <si>
    <t>Индекс: № - 5-ИК</t>
  </si>
  <si>
    <t>Примечание: пояснение по заполнению отчета приведено в приложении к форме, предназначенной для сбора административных данных "Отчет об изменениях в капитале"</t>
  </si>
  <si>
    <r>
      <t>Наименование организации:</t>
    </r>
    <r>
      <rPr>
        <b/>
        <sz val="11"/>
        <color indexed="8"/>
        <rFont val="Times New Roman"/>
        <family val="1"/>
      </rPr>
      <t xml:space="preserve"> АО «Tin One Mining» (Тин Уан Майнинг)</t>
    </r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</si>
  <si>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</si>
  <si>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</si>
  <si>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</si>
  <si>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</si>
  <si>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</si>
  <si>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</si>
  <si>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010+/-строка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</si>
  <si>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</si>
  <si>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</si>
  <si>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</si>
  <si>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</si>
  <si>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</si>
  <si>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</si>
  <si>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</si>
  <si>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</si>
  <si>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</si>
  <si>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</si>
  <si>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</si>
  <si>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</si>
  <si>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</si>
  <si>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</si>
  <si>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</si>
  <si>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</si>
  <si>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</si>
  <si>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</si>
  <si>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</si>
  <si>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</si>
  <si>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Прочие операции</t>
  </si>
  <si>
    <t>Сальдо на 1 января отчетного года (строка 100 + строка 200 + строка 300 + строка 319)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</si>
  <si>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</si>
  <si>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</si>
  <si>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</si>
  <si>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</si>
  <si>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</si>
  <si>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</si>
  <si>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</si>
  <si>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Сальдо на 31 марта отчетного года (строка 500 + строка 600 + строка 700 + строка 719)</t>
  </si>
  <si>
    <t>Главный бухгалтер:  Евдокимова Е.Е.</t>
  </si>
  <si>
    <t>Балансовая стоимость одной акции, тенге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</si>
</sst>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??_р_._-;_-@_-"/>
  </numFmts>
  <fonts count="43"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9"/>
      <color indexed="9"/>
      <name val="Times New Roman"/>
      <family val="1"/>
    </font>
    <font>
      <b/>
      <sz val="9"/>
      <color indexed="9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33" borderId="0" xfId="0" applyFont="1" applyFill="1" applyAlignment="1">
      <alignment horizontal="left" wrapText="1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right" wrapText="1"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justify" wrapText="1"/>
    </xf>
    <xf numFmtId="14" fontId="6" fillId="33" borderId="0" xfId="0" applyNumberFormat="1" applyFont="1" applyFill="1" applyAlignment="1">
      <alignment horizontal="right" wrapText="1"/>
    </xf>
    <xf numFmtId="0" fontId="1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0" fontId="4" fillId="33" borderId="0" xfId="0" applyFont="1" applyFill="1" applyAlignment="1">
      <alignment horizontal="left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Alignment="1">
      <alignment horizontal="left" wrapText="1"/>
    </xf>
    <xf numFmtId="4" fontId="2" fillId="33" borderId="10" xfId="0" applyNumberFormat="1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left" wrapText="1"/>
    </xf>
    <xf numFmtId="0" fontId="6" fillId="33" borderId="0" xfId="0" applyFont="1" applyFill="1" applyAlignment="1">
      <alignment horizontal="right" wrapText="1"/>
    </xf>
    <xf numFmtId="0" fontId="2" fillId="0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0" fillId="33" borderId="0" xfId="0" applyNumberFormat="1" applyFont="1" applyFill="1" applyAlignment="1">
      <alignment horizontal="left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wrapText="1"/>
    </xf>
    <xf numFmtId="0" fontId="1" fillId="33" borderId="14" xfId="0" applyFont="1" applyFill="1" applyBorder="1" applyAlignment="1">
      <alignment horizontal="left" wrapText="1"/>
    </xf>
    <xf numFmtId="0" fontId="1" fillId="33" borderId="0" xfId="0" applyFont="1" applyFill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wrapText="1"/>
    </xf>
    <xf numFmtId="0" fontId="1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right" wrapText="1"/>
    </xf>
    <xf numFmtId="0" fontId="1" fillId="33" borderId="15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left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S%20&#1079;&#1072;%201%20&#1082;&#1074;%202018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В"/>
      <sheetName val="ББиз1С"/>
      <sheetName val="ОПИУ"/>
      <sheetName val="CF косв"/>
      <sheetName val="ан-з"/>
      <sheetName val="BS"/>
      <sheetName val="PL"/>
      <sheetName val="CF"/>
      <sheetName val="Лист6"/>
      <sheetName val="EEq"/>
      <sheetName val="Лист1"/>
    </sheetNames>
    <sheetDataSet>
      <sheetData sheetId="5">
        <row r="48">
          <cell r="E48">
            <v>1718827</v>
          </cell>
          <cell r="F48">
            <v>2294798</v>
          </cell>
        </row>
        <row r="53">
          <cell r="J53">
            <v>-841</v>
          </cell>
        </row>
      </sheetData>
      <sheetData sheetId="8">
        <row r="5">
          <cell r="C5">
            <v>500000</v>
          </cell>
        </row>
        <row r="8">
          <cell r="D8">
            <v>2154706.1</v>
          </cell>
          <cell r="J8">
            <v>16052762.9</v>
          </cell>
        </row>
        <row r="9">
          <cell r="C9">
            <v>172379.94</v>
          </cell>
        </row>
        <row r="10">
          <cell r="E10">
            <v>106149887.3</v>
          </cell>
        </row>
        <row r="16">
          <cell r="E16">
            <v>52252432.92</v>
          </cell>
        </row>
        <row r="20">
          <cell r="E20">
            <v>11240762.44</v>
          </cell>
        </row>
        <row r="21">
          <cell r="D21">
            <v>216551667.87</v>
          </cell>
        </row>
        <row r="22">
          <cell r="D22">
            <v>110395837.09</v>
          </cell>
        </row>
        <row r="23">
          <cell r="D23">
            <v>485225.04</v>
          </cell>
        </row>
        <row r="24">
          <cell r="D24">
            <v>63000</v>
          </cell>
        </row>
        <row r="26">
          <cell r="D26">
            <v>932965.06</v>
          </cell>
        </row>
        <row r="27">
          <cell r="J27">
            <v>-93310616.49000004</v>
          </cell>
        </row>
        <row r="44">
          <cell r="J44">
            <v>17676213.37</v>
          </cell>
        </row>
        <row r="63">
          <cell r="J63">
            <v>188296.8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5"/>
  <sheetViews>
    <sheetView zoomScalePageLayoutView="0" workbookViewId="0" topLeftCell="B81">
      <selection activeCell="F110" sqref="F110"/>
    </sheetView>
  </sheetViews>
  <sheetFormatPr defaultColWidth="9.140625" defaultRowHeight="15" customHeight="1"/>
  <cols>
    <col min="1" max="1" width="2.8515625" style="1" hidden="1" customWidth="1"/>
    <col min="2" max="2" width="26.8515625" style="1" customWidth="1"/>
    <col min="3" max="3" width="30.421875" style="1" customWidth="1"/>
    <col min="4" max="4" width="9.8515625" style="1" customWidth="1"/>
    <col min="5" max="5" width="16.00390625" style="1" customWidth="1"/>
    <col min="6" max="6" width="16.140625" style="1" customWidth="1"/>
    <col min="7" max="7" width="3.28125" style="1" hidden="1" customWidth="1"/>
    <col min="8" max="8" width="9.140625" style="1" customWidth="1"/>
    <col min="9" max="9" width="15.00390625" style="1" bestFit="1" customWidth="1"/>
    <col min="10" max="10" width="17.00390625" style="1" customWidth="1"/>
    <col min="11" max="16384" width="9.140625" style="1" customWidth="1"/>
  </cols>
  <sheetData>
    <row r="1" spans="1:7" ht="12" customHeight="1">
      <c r="A1" s="2"/>
      <c r="B1" s="42"/>
      <c r="C1" s="42"/>
      <c r="D1" s="42"/>
      <c r="E1" s="42"/>
      <c r="F1" s="42"/>
      <c r="G1" s="2"/>
    </row>
    <row r="2" spans="1:7" ht="12" customHeight="1">
      <c r="A2" s="2"/>
      <c r="B2" s="42"/>
      <c r="C2" s="42"/>
      <c r="D2" s="42"/>
      <c r="E2" s="42"/>
      <c r="F2" s="42"/>
      <c r="G2" s="2"/>
    </row>
    <row r="3" spans="1:7" ht="12" customHeight="1">
      <c r="A3" s="2"/>
      <c r="B3" s="42"/>
      <c r="C3" s="42"/>
      <c r="D3" s="42"/>
      <c r="E3" s="42"/>
      <c r="F3" s="42"/>
      <c r="G3" s="2"/>
    </row>
    <row r="4" spans="1:7" ht="12" customHeight="1">
      <c r="A4" s="2"/>
      <c r="B4" s="42"/>
      <c r="C4" s="42"/>
      <c r="D4" s="42"/>
      <c r="E4" s="42"/>
      <c r="F4" s="42"/>
      <c r="G4" s="2"/>
    </row>
    <row r="5" spans="1:7" ht="12" customHeight="1">
      <c r="A5" s="2"/>
      <c r="B5" s="27"/>
      <c r="C5" s="27"/>
      <c r="D5" s="27"/>
      <c r="E5" s="27"/>
      <c r="F5" s="27"/>
      <c r="G5" s="2"/>
    </row>
    <row r="6" spans="1:7" ht="12" customHeight="1">
      <c r="A6" s="2"/>
      <c r="B6" s="42"/>
      <c r="C6" s="42"/>
      <c r="D6" s="42"/>
      <c r="E6" s="42"/>
      <c r="F6" s="42"/>
      <c r="G6" s="2"/>
    </row>
    <row r="7" spans="1:7" ht="14.25" customHeight="1">
      <c r="A7" s="2" t="s">
        <v>0</v>
      </c>
      <c r="B7" s="40" t="s">
        <v>2</v>
      </c>
      <c r="C7" s="40"/>
      <c r="D7" s="40"/>
      <c r="E7" s="40"/>
      <c r="F7" s="40"/>
      <c r="G7" s="2"/>
    </row>
    <row r="8" spans="1:7" ht="14.25" customHeight="1">
      <c r="A8" s="2"/>
      <c r="B8" s="40" t="s">
        <v>3</v>
      </c>
      <c r="C8" s="40"/>
      <c r="D8" s="40"/>
      <c r="E8" s="40"/>
      <c r="F8" s="40"/>
      <c r="G8" s="2"/>
    </row>
    <row r="9" spans="1:7" ht="15" customHeight="1">
      <c r="A9" s="2" t="s">
        <v>0</v>
      </c>
      <c r="B9" s="41" t="s">
        <v>4</v>
      </c>
      <c r="C9" s="41"/>
      <c r="D9" s="41"/>
      <c r="E9" s="41"/>
      <c r="F9" s="41"/>
      <c r="G9" s="2"/>
    </row>
    <row r="10" spans="1:7" ht="12" customHeight="1" hidden="1">
      <c r="A10" s="2" t="s">
        <v>0</v>
      </c>
      <c r="B10" s="38" t="s">
        <v>5</v>
      </c>
      <c r="C10" s="38"/>
      <c r="D10" s="38"/>
      <c r="E10" s="38"/>
      <c r="F10" s="38"/>
      <c r="G10" s="2"/>
    </row>
    <row r="11" spans="1:7" ht="12" customHeight="1" hidden="1">
      <c r="A11" s="2" t="s">
        <v>0</v>
      </c>
      <c r="B11" s="38" t="s">
        <v>6</v>
      </c>
      <c r="C11" s="38"/>
      <c r="D11" s="38"/>
      <c r="E11" s="38"/>
      <c r="F11" s="38"/>
      <c r="G11" s="2"/>
    </row>
    <row r="12" spans="1:7" ht="12" customHeight="1" hidden="1">
      <c r="A12" s="2" t="s">
        <v>0</v>
      </c>
      <c r="B12" s="38" t="s">
        <v>7</v>
      </c>
      <c r="C12" s="38"/>
      <c r="D12" s="38"/>
      <c r="E12" s="38"/>
      <c r="F12" s="38"/>
      <c r="G12" s="2"/>
    </row>
    <row r="13" spans="1:7" ht="12" customHeight="1" hidden="1">
      <c r="A13" s="2" t="s">
        <v>0</v>
      </c>
      <c r="B13" s="38" t="s">
        <v>8</v>
      </c>
      <c r="C13" s="38"/>
      <c r="D13" s="38"/>
      <c r="E13" s="38"/>
      <c r="F13" s="38"/>
      <c r="G13" s="2"/>
    </row>
    <row r="14" spans="1:7" ht="12" customHeight="1" hidden="1">
      <c r="A14" s="2" t="s">
        <v>0</v>
      </c>
      <c r="B14" s="38" t="s">
        <v>9</v>
      </c>
      <c r="C14" s="38"/>
      <c r="D14" s="38"/>
      <c r="E14" s="38"/>
      <c r="F14" s="38"/>
      <c r="G14" s="2"/>
    </row>
    <row r="15" spans="1:7" ht="24.75" customHeight="1" hidden="1">
      <c r="A15" s="2" t="s">
        <v>0</v>
      </c>
      <c r="B15" s="38" t="s">
        <v>10</v>
      </c>
      <c r="C15" s="38"/>
      <c r="D15" s="38"/>
      <c r="E15" s="38"/>
      <c r="F15" s="38"/>
      <c r="G15" s="2"/>
    </row>
    <row r="16" spans="1:7" ht="29.25" customHeight="1">
      <c r="A16" s="2" t="s">
        <v>0</v>
      </c>
      <c r="B16" s="39" t="s">
        <v>11</v>
      </c>
      <c r="C16" s="39"/>
      <c r="D16" s="39"/>
      <c r="E16" s="39"/>
      <c r="F16" s="39"/>
      <c r="G16" s="2"/>
    </row>
    <row r="17" spans="1:7" ht="12" customHeight="1">
      <c r="A17" s="2"/>
      <c r="B17" s="27" t="s">
        <v>12</v>
      </c>
      <c r="C17" s="27"/>
      <c r="D17" s="27"/>
      <c r="E17" s="27"/>
      <c r="F17" s="27"/>
      <c r="G17" s="2"/>
    </row>
    <row r="18" spans="1:7" ht="12" customHeight="1">
      <c r="A18" s="2"/>
      <c r="B18" s="27" t="s">
        <v>13</v>
      </c>
      <c r="C18" s="27"/>
      <c r="D18" s="27"/>
      <c r="E18" s="27"/>
      <c r="F18" s="27"/>
      <c r="G18" s="2"/>
    </row>
    <row r="19" spans="1:7" ht="12" customHeight="1">
      <c r="A19" s="2"/>
      <c r="B19" s="27" t="s">
        <v>14</v>
      </c>
      <c r="C19" s="27"/>
      <c r="D19" s="27"/>
      <c r="E19" s="27"/>
      <c r="F19" s="27"/>
      <c r="G19" s="2"/>
    </row>
    <row r="20" spans="1:7" ht="12" customHeight="1">
      <c r="A20" s="2"/>
      <c r="B20" s="27" t="s">
        <v>15</v>
      </c>
      <c r="C20" s="27"/>
      <c r="D20" s="27"/>
      <c r="E20" s="27"/>
      <c r="F20" s="27"/>
      <c r="G20" s="2"/>
    </row>
    <row r="21" spans="1:7" ht="12" customHeight="1">
      <c r="A21" s="2"/>
      <c r="B21" s="27" t="s">
        <v>16</v>
      </c>
      <c r="C21" s="27"/>
      <c r="D21" s="27"/>
      <c r="E21" s="27"/>
      <c r="F21" s="27"/>
      <c r="G21" s="2"/>
    </row>
    <row r="22" spans="1:7" ht="12" customHeight="1">
      <c r="A22" s="2"/>
      <c r="B22" s="27" t="s">
        <v>17</v>
      </c>
      <c r="C22" s="27"/>
      <c r="D22" s="27"/>
      <c r="E22" s="27"/>
      <c r="F22" s="27"/>
      <c r="G22" s="2"/>
    </row>
    <row r="23" spans="1:7" ht="12" customHeight="1">
      <c r="A23" s="2"/>
      <c r="B23" s="27" t="s">
        <v>18</v>
      </c>
      <c r="C23" s="27"/>
      <c r="D23" s="27"/>
      <c r="E23" s="27"/>
      <c r="F23" s="27"/>
      <c r="G23" s="2"/>
    </row>
    <row r="24" spans="1:7" ht="47.25" customHeight="1">
      <c r="A24" s="2"/>
      <c r="B24" s="4" t="s">
        <v>19</v>
      </c>
      <c r="C24" s="38" t="s">
        <v>20</v>
      </c>
      <c r="D24" s="38"/>
      <c r="E24" s="38"/>
      <c r="F24" s="38"/>
      <c r="G24" s="2"/>
    </row>
    <row r="25" spans="1:7" ht="12" customHeight="1">
      <c r="A25" s="2" t="s">
        <v>0</v>
      </c>
      <c r="B25" s="36"/>
      <c r="C25" s="36"/>
      <c r="D25" s="36"/>
      <c r="E25" s="36"/>
      <c r="F25" s="36"/>
      <c r="G25" s="2"/>
    </row>
    <row r="26" spans="2:7" ht="12" customHeight="1">
      <c r="B26" s="7" t="s">
        <v>21</v>
      </c>
      <c r="C26" s="7" t="s">
        <v>0</v>
      </c>
      <c r="D26" s="2" t="s">
        <v>0</v>
      </c>
      <c r="E26" s="2" t="s">
        <v>0</v>
      </c>
      <c r="F26" s="8">
        <v>43100</v>
      </c>
      <c r="G26" s="2"/>
    </row>
    <row r="27" ht="15" customHeight="1" hidden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spans="1:6" ht="36" customHeight="1">
      <c r="A45" s="9" t="s">
        <v>0</v>
      </c>
      <c r="B45" s="32" t="s">
        <v>22</v>
      </c>
      <c r="C45" s="34"/>
      <c r="D45" s="10" t="s">
        <v>23</v>
      </c>
      <c r="E45" s="10" t="s">
        <v>24</v>
      </c>
      <c r="F45" s="10" t="s">
        <v>25</v>
      </c>
    </row>
    <row r="46" ht="15" customHeight="1" hidden="1"/>
    <row r="47" spans="1:6" ht="12" customHeight="1">
      <c r="A47" s="9" t="s">
        <v>0</v>
      </c>
      <c r="B47" s="32" t="s">
        <v>26</v>
      </c>
      <c r="C47" s="33"/>
      <c r="D47" s="33"/>
      <c r="E47" s="33"/>
      <c r="F47" s="34"/>
    </row>
    <row r="48" spans="1:15" ht="12" customHeight="1">
      <c r="A48" s="9" t="s">
        <v>0</v>
      </c>
      <c r="B48" s="30" t="s">
        <v>27</v>
      </c>
      <c r="C48" s="31"/>
      <c r="D48" s="12" t="s">
        <v>0</v>
      </c>
      <c r="E48" s="13" t="s">
        <v>0</v>
      </c>
      <c r="F48" s="13" t="s">
        <v>0</v>
      </c>
      <c r="I48" s="14"/>
      <c r="J48" s="14"/>
      <c r="K48" s="14"/>
      <c r="L48" s="14"/>
      <c r="M48" s="14"/>
      <c r="N48" s="14"/>
      <c r="O48" s="14"/>
    </row>
    <row r="49" spans="1:16" ht="12" customHeight="1">
      <c r="A49" s="9" t="s">
        <v>0</v>
      </c>
      <c r="B49" s="28" t="s">
        <v>28</v>
      </c>
      <c r="C49" s="29"/>
      <c r="D49" s="15" t="s">
        <v>29</v>
      </c>
      <c r="E49" s="13">
        <v>1718827</v>
      </c>
      <c r="F49" s="13">
        <v>2294798</v>
      </c>
      <c r="I49" s="16"/>
      <c r="J49" s="37"/>
      <c r="K49" s="37"/>
      <c r="L49" s="37"/>
      <c r="M49" s="37"/>
      <c r="N49" s="37"/>
      <c r="O49" s="37"/>
      <c r="P49" s="14"/>
    </row>
    <row r="50" spans="1:16" ht="12" customHeight="1">
      <c r="A50" s="9" t="s">
        <v>0</v>
      </c>
      <c r="B50" s="28" t="s">
        <v>30</v>
      </c>
      <c r="C50" s="29"/>
      <c r="D50" s="15" t="s">
        <v>31</v>
      </c>
      <c r="E50" s="13"/>
      <c r="F50" s="13"/>
      <c r="I50" s="16"/>
      <c r="J50" s="14"/>
      <c r="K50" s="14"/>
      <c r="L50" s="14"/>
      <c r="M50" s="14"/>
      <c r="N50" s="14"/>
      <c r="O50" s="14"/>
      <c r="P50" s="14"/>
    </row>
    <row r="51" spans="1:16" ht="12" customHeight="1">
      <c r="A51" s="9" t="s">
        <v>0</v>
      </c>
      <c r="B51" s="28" t="s">
        <v>32</v>
      </c>
      <c r="C51" s="29"/>
      <c r="D51" s="15" t="s">
        <v>33</v>
      </c>
      <c r="E51" s="13"/>
      <c r="F51" s="13"/>
      <c r="I51" s="14"/>
      <c r="J51" s="14"/>
      <c r="K51" s="14"/>
      <c r="L51" s="14"/>
      <c r="M51" s="14"/>
      <c r="N51" s="14"/>
      <c r="O51" s="14"/>
      <c r="P51" s="14"/>
    </row>
    <row r="52" spans="1:16" ht="24" customHeight="1">
      <c r="A52" s="9" t="s">
        <v>0</v>
      </c>
      <c r="B52" s="28" t="s">
        <v>34</v>
      </c>
      <c r="C52" s="29"/>
      <c r="D52" s="15" t="s">
        <v>35</v>
      </c>
      <c r="E52" s="13"/>
      <c r="F52" s="13"/>
      <c r="I52" s="14"/>
      <c r="J52" s="14"/>
      <c r="K52" s="14"/>
      <c r="L52" s="14"/>
      <c r="M52" s="14"/>
      <c r="N52" s="14"/>
      <c r="O52" s="14"/>
      <c r="P52" s="14"/>
    </row>
    <row r="53" spans="1:16" ht="12" customHeight="1">
      <c r="A53" s="9" t="s">
        <v>0</v>
      </c>
      <c r="B53" s="28" t="s">
        <v>36</v>
      </c>
      <c r="C53" s="29"/>
      <c r="D53" s="15" t="s">
        <v>37</v>
      </c>
      <c r="E53" s="13"/>
      <c r="F53" s="13"/>
      <c r="I53" s="14"/>
      <c r="J53" s="14"/>
      <c r="K53" s="14"/>
      <c r="L53" s="14"/>
      <c r="M53" s="14"/>
      <c r="N53" s="14"/>
      <c r="O53" s="14"/>
      <c r="P53" s="14"/>
    </row>
    <row r="54" spans="1:16" ht="12" customHeight="1">
      <c r="A54" s="9" t="s">
        <v>0</v>
      </c>
      <c r="B54" s="28" t="s">
        <v>38</v>
      </c>
      <c r="C54" s="29"/>
      <c r="D54" s="15" t="s">
        <v>39</v>
      </c>
      <c r="E54" s="13">
        <v>19099</v>
      </c>
      <c r="F54" s="13">
        <v>19940</v>
      </c>
      <c r="H54" s="14"/>
      <c r="I54" s="14"/>
      <c r="J54" s="35"/>
      <c r="K54" s="35"/>
      <c r="L54" s="35"/>
      <c r="M54" s="35"/>
      <c r="N54" s="35"/>
      <c r="O54" s="35"/>
      <c r="P54" s="35"/>
    </row>
    <row r="55" spans="1:16" ht="12" customHeight="1">
      <c r="A55" s="9" t="s">
        <v>0</v>
      </c>
      <c r="B55" s="28" t="s">
        <v>40</v>
      </c>
      <c r="C55" s="29"/>
      <c r="D55" s="15" t="s">
        <v>41</v>
      </c>
      <c r="E55" s="13">
        <v>189484</v>
      </c>
      <c r="F55" s="13">
        <v>185933</v>
      </c>
      <c r="H55" s="14"/>
      <c r="I55" s="14"/>
      <c r="J55" s="14"/>
      <c r="K55" s="14"/>
      <c r="L55" s="14"/>
      <c r="M55" s="14"/>
      <c r="N55" s="14"/>
      <c r="O55" s="14"/>
      <c r="P55" s="14"/>
    </row>
    <row r="56" spans="1:16" ht="12" customHeight="1">
      <c r="A56" s="9" t="s">
        <v>0</v>
      </c>
      <c r="B56" s="28" t="s">
        <v>42</v>
      </c>
      <c r="C56" s="29"/>
      <c r="D56" s="15" t="s">
        <v>43</v>
      </c>
      <c r="E56" s="13"/>
      <c r="F56" s="13"/>
      <c r="H56" s="14"/>
      <c r="I56" s="14"/>
      <c r="J56" s="14"/>
      <c r="K56" s="14"/>
      <c r="L56" s="14"/>
      <c r="M56" s="14"/>
      <c r="N56" s="14"/>
      <c r="O56" s="14"/>
      <c r="P56" s="14"/>
    </row>
    <row r="57" spans="1:16" ht="12" customHeight="1">
      <c r="A57" s="9" t="s">
        <v>0</v>
      </c>
      <c r="B57" s="28" t="s">
        <v>44</v>
      </c>
      <c r="C57" s="29"/>
      <c r="D57" s="15" t="s">
        <v>45</v>
      </c>
      <c r="E57" s="13">
        <v>59586</v>
      </c>
      <c r="F57" s="13">
        <v>60776</v>
      </c>
      <c r="H57" s="14"/>
      <c r="I57" s="14"/>
      <c r="J57" s="14"/>
      <c r="K57" s="14"/>
      <c r="L57" s="14"/>
      <c r="M57" s="14"/>
      <c r="N57" s="14"/>
      <c r="O57" s="14"/>
      <c r="P57" s="14"/>
    </row>
    <row r="58" spans="1:16" ht="12" customHeight="1">
      <c r="A58" s="9" t="s">
        <v>0</v>
      </c>
      <c r="B58" s="28" t="s">
        <v>46</v>
      </c>
      <c r="C58" s="29"/>
      <c r="D58" s="15" t="s">
        <v>47</v>
      </c>
      <c r="E58" s="13">
        <v>82270</v>
      </c>
      <c r="F58" s="13">
        <v>53300</v>
      </c>
      <c r="H58" s="14"/>
      <c r="I58" s="14"/>
      <c r="J58" s="14"/>
      <c r="K58" s="14"/>
      <c r="L58" s="14"/>
      <c r="M58" s="14"/>
      <c r="N58" s="14"/>
      <c r="O58" s="14"/>
      <c r="P58" s="14"/>
    </row>
    <row r="59" spans="1:16" ht="24.75" customHeight="1">
      <c r="A59" s="9" t="s">
        <v>0</v>
      </c>
      <c r="B59" s="30" t="s">
        <v>48</v>
      </c>
      <c r="C59" s="31"/>
      <c r="D59" s="10">
        <v>100</v>
      </c>
      <c r="E59" s="17">
        <v>2069266</v>
      </c>
      <c r="F59" s="17">
        <v>2614747</v>
      </c>
      <c r="H59" s="14"/>
      <c r="I59" s="14"/>
      <c r="J59" s="14"/>
      <c r="K59" s="14"/>
      <c r="L59" s="14"/>
      <c r="M59" s="14"/>
      <c r="N59" s="14"/>
      <c r="O59" s="14"/>
      <c r="P59" s="14"/>
    </row>
    <row r="60" spans="1:6" ht="12" customHeight="1">
      <c r="A60" s="9" t="s">
        <v>0</v>
      </c>
      <c r="B60" s="28" t="s">
        <v>49</v>
      </c>
      <c r="C60" s="29"/>
      <c r="D60" s="12">
        <v>101</v>
      </c>
      <c r="E60" s="13"/>
      <c r="F60" s="13"/>
    </row>
    <row r="61" spans="1:6" ht="12" customHeight="1">
      <c r="A61" s="9" t="s">
        <v>0</v>
      </c>
      <c r="B61" s="30" t="s">
        <v>50</v>
      </c>
      <c r="C61" s="31"/>
      <c r="D61" s="10" t="s">
        <v>0</v>
      </c>
      <c r="E61" s="17" t="s">
        <v>0</v>
      </c>
      <c r="F61" s="17" t="s">
        <v>0</v>
      </c>
    </row>
    <row r="62" spans="1:6" ht="12" customHeight="1">
      <c r="A62" s="9" t="s">
        <v>0</v>
      </c>
      <c r="B62" s="28" t="s">
        <v>30</v>
      </c>
      <c r="C62" s="29"/>
      <c r="D62" s="12">
        <v>110</v>
      </c>
      <c r="E62" s="13"/>
      <c r="F62" s="13"/>
    </row>
    <row r="63" spans="1:6" ht="12" customHeight="1">
      <c r="A63" s="9" t="s">
        <v>0</v>
      </c>
      <c r="B63" s="28" t="s">
        <v>32</v>
      </c>
      <c r="C63" s="29"/>
      <c r="D63" s="12">
        <v>111</v>
      </c>
      <c r="E63" s="13"/>
      <c r="F63" s="13"/>
    </row>
    <row r="64" spans="1:6" ht="24" customHeight="1">
      <c r="A64" s="9" t="s">
        <v>0</v>
      </c>
      <c r="B64" s="28" t="s">
        <v>34</v>
      </c>
      <c r="C64" s="29"/>
      <c r="D64" s="12">
        <v>112</v>
      </c>
      <c r="E64" s="13"/>
      <c r="F64" s="13"/>
    </row>
    <row r="65" spans="1:6" ht="12" customHeight="1">
      <c r="A65" s="9" t="s">
        <v>0</v>
      </c>
      <c r="B65" s="28" t="s">
        <v>36</v>
      </c>
      <c r="C65" s="29"/>
      <c r="D65" s="12">
        <v>113</v>
      </c>
      <c r="E65" s="13"/>
      <c r="F65" s="13"/>
    </row>
    <row r="66" spans="1:6" ht="12" customHeight="1">
      <c r="A66" s="9" t="s">
        <v>0</v>
      </c>
      <c r="B66" s="28" t="s">
        <v>51</v>
      </c>
      <c r="C66" s="29"/>
      <c r="D66" s="12">
        <v>114</v>
      </c>
      <c r="E66" s="13"/>
      <c r="F66" s="13"/>
    </row>
    <row r="67" spans="1:6" ht="18" customHeight="1">
      <c r="A67" s="9" t="s">
        <v>0</v>
      </c>
      <c r="B67" s="28" t="s">
        <v>52</v>
      </c>
      <c r="C67" s="29"/>
      <c r="D67" s="12">
        <v>115</v>
      </c>
      <c r="E67" s="13"/>
      <c r="F67" s="13"/>
    </row>
    <row r="68" spans="1:6" ht="12" customHeight="1">
      <c r="A68" s="9" t="s">
        <v>0</v>
      </c>
      <c r="B68" s="28" t="s">
        <v>53</v>
      </c>
      <c r="C68" s="29"/>
      <c r="D68" s="12">
        <v>116</v>
      </c>
      <c r="E68" s="13"/>
      <c r="F68" s="13"/>
    </row>
    <row r="69" spans="1:6" ht="12" customHeight="1">
      <c r="A69" s="9" t="s">
        <v>0</v>
      </c>
      <c r="B69" s="28" t="s">
        <v>54</v>
      </c>
      <c r="C69" s="29"/>
      <c r="D69" s="12">
        <v>117</v>
      </c>
      <c r="E69" s="13"/>
      <c r="F69" s="13"/>
    </row>
    <row r="70" spans="1:6" ht="12" customHeight="1">
      <c r="A70" s="9" t="s">
        <v>0</v>
      </c>
      <c r="B70" s="28" t="s">
        <v>55</v>
      </c>
      <c r="C70" s="29"/>
      <c r="D70" s="12">
        <v>118</v>
      </c>
      <c r="E70" s="13">
        <v>492556</v>
      </c>
      <c r="F70" s="13">
        <v>295282</v>
      </c>
    </row>
    <row r="71" spans="1:6" ht="12" customHeight="1">
      <c r="A71" s="9" t="s">
        <v>0</v>
      </c>
      <c r="B71" s="28" t="s">
        <v>56</v>
      </c>
      <c r="C71" s="29"/>
      <c r="D71" s="12">
        <v>119</v>
      </c>
      <c r="E71" s="13"/>
      <c r="F71" s="13"/>
    </row>
    <row r="72" spans="1:9" ht="12" customHeight="1">
      <c r="A72" s="9" t="s">
        <v>0</v>
      </c>
      <c r="B72" s="28" t="s">
        <v>57</v>
      </c>
      <c r="C72" s="29"/>
      <c r="D72" s="12">
        <v>120</v>
      </c>
      <c r="E72" s="13">
        <f>6479198+136904</f>
        <v>6616102</v>
      </c>
      <c r="F72" s="13">
        <v>6673093</v>
      </c>
      <c r="I72" s="14"/>
    </row>
    <row r="73" spans="1:6" ht="12" customHeight="1">
      <c r="A73" s="9" t="s">
        <v>0</v>
      </c>
      <c r="B73" s="28" t="s">
        <v>58</v>
      </c>
      <c r="C73" s="29"/>
      <c r="D73" s="12">
        <v>121</v>
      </c>
      <c r="E73" s="13">
        <v>90052</v>
      </c>
      <c r="F73" s="13">
        <v>94443</v>
      </c>
    </row>
    <row r="74" spans="1:6" ht="12" customHeight="1">
      <c r="A74" s="9" t="s">
        <v>0</v>
      </c>
      <c r="B74" s="28" t="s">
        <v>59</v>
      </c>
      <c r="C74" s="29"/>
      <c r="D74" s="12">
        <v>122</v>
      </c>
      <c r="E74" s="13"/>
      <c r="F74" s="13"/>
    </row>
    <row r="75" spans="1:6" ht="12" customHeight="1">
      <c r="A75" s="9" t="s">
        <v>0</v>
      </c>
      <c r="B75" s="28" t="s">
        <v>60</v>
      </c>
      <c r="C75" s="29"/>
      <c r="D75" s="12">
        <v>123</v>
      </c>
      <c r="E75" s="13">
        <v>455301</v>
      </c>
      <c r="F75" s="13">
        <v>455301</v>
      </c>
    </row>
    <row r="76" spans="1:6" ht="24" customHeight="1">
      <c r="A76" s="9" t="s">
        <v>0</v>
      </c>
      <c r="B76" s="30" t="s">
        <v>61</v>
      </c>
      <c r="C76" s="31"/>
      <c r="D76" s="10">
        <v>200</v>
      </c>
      <c r="E76" s="17">
        <v>7654011</v>
      </c>
      <c r="F76" s="17">
        <v>7518119</v>
      </c>
    </row>
    <row r="77" spans="1:6" ht="12" customHeight="1">
      <c r="A77" s="9" t="s">
        <v>0</v>
      </c>
      <c r="B77" s="30" t="s">
        <v>62</v>
      </c>
      <c r="C77" s="31"/>
      <c r="D77" s="10" t="s">
        <v>0</v>
      </c>
      <c r="E77" s="17">
        <f>E59+E76</f>
        <v>9723277</v>
      </c>
      <c r="F77" s="17">
        <v>10132866</v>
      </c>
    </row>
    <row r="78" spans="1:6" ht="12" customHeight="1">
      <c r="A78" s="9" t="s">
        <v>0</v>
      </c>
      <c r="B78" s="32" t="s">
        <v>63</v>
      </c>
      <c r="C78" s="33"/>
      <c r="D78" s="33"/>
      <c r="E78" s="33"/>
      <c r="F78" s="34"/>
    </row>
    <row r="79" spans="1:6" ht="12" customHeight="1">
      <c r="A79" s="9" t="s">
        <v>0</v>
      </c>
      <c r="B79" s="30" t="s">
        <v>64</v>
      </c>
      <c r="C79" s="31"/>
      <c r="D79" s="10" t="s">
        <v>0</v>
      </c>
      <c r="E79" s="10" t="s">
        <v>0</v>
      </c>
      <c r="F79" s="10" t="s">
        <v>0</v>
      </c>
    </row>
    <row r="80" spans="1:6" ht="12" customHeight="1">
      <c r="A80" s="9" t="s">
        <v>0</v>
      </c>
      <c r="B80" s="28" t="s">
        <v>65</v>
      </c>
      <c r="C80" s="29"/>
      <c r="D80" s="12">
        <v>210</v>
      </c>
      <c r="E80" s="13">
        <v>1952756</v>
      </c>
      <c r="F80" s="13">
        <v>1989304</v>
      </c>
    </row>
    <row r="81" spans="1:6" ht="12" customHeight="1">
      <c r="A81" s="9" t="s">
        <v>0</v>
      </c>
      <c r="B81" s="28" t="s">
        <v>32</v>
      </c>
      <c r="C81" s="29"/>
      <c r="D81" s="12">
        <v>211</v>
      </c>
      <c r="E81" s="13"/>
      <c r="F81" s="13"/>
    </row>
    <row r="82" spans="1:6" ht="12" customHeight="1">
      <c r="A82" s="9" t="s">
        <v>0</v>
      </c>
      <c r="B82" s="28" t="s">
        <v>66</v>
      </c>
      <c r="C82" s="29"/>
      <c r="D82" s="12">
        <v>212</v>
      </c>
      <c r="E82" s="13"/>
      <c r="F82" s="13"/>
    </row>
    <row r="83" spans="1:6" ht="12" customHeight="1">
      <c r="A83" s="9" t="s">
        <v>0</v>
      </c>
      <c r="B83" s="28" t="s">
        <v>67</v>
      </c>
      <c r="C83" s="29"/>
      <c r="D83" s="12">
        <v>213</v>
      </c>
      <c r="E83" s="13">
        <v>84094</v>
      </c>
      <c r="F83" s="13">
        <v>87322</v>
      </c>
    </row>
    <row r="84" spans="1:6" ht="12" customHeight="1">
      <c r="A84" s="9" t="s">
        <v>0</v>
      </c>
      <c r="B84" s="28" t="s">
        <v>68</v>
      </c>
      <c r="C84" s="29"/>
      <c r="D84" s="12">
        <v>214</v>
      </c>
      <c r="E84" s="13"/>
      <c r="F84" s="13"/>
    </row>
    <row r="85" spans="1:6" ht="12" customHeight="1">
      <c r="A85" s="9" t="s">
        <v>0</v>
      </c>
      <c r="B85" s="28" t="s">
        <v>69</v>
      </c>
      <c r="C85" s="29"/>
      <c r="D85" s="12">
        <v>215</v>
      </c>
      <c r="E85" s="13"/>
      <c r="F85" s="13"/>
    </row>
    <row r="86" spans="1:6" ht="12" customHeight="1">
      <c r="A86" s="9" t="s">
        <v>0</v>
      </c>
      <c r="B86" s="28" t="s">
        <v>70</v>
      </c>
      <c r="C86" s="29"/>
      <c r="D86" s="12">
        <v>216</v>
      </c>
      <c r="E86" s="13"/>
      <c r="F86" s="13"/>
    </row>
    <row r="87" spans="1:6" ht="12" customHeight="1">
      <c r="A87" s="9" t="s">
        <v>0</v>
      </c>
      <c r="B87" s="28" t="s">
        <v>71</v>
      </c>
      <c r="C87" s="29"/>
      <c r="D87" s="12">
        <v>217</v>
      </c>
      <c r="E87" s="13">
        <v>22370</v>
      </c>
      <c r="F87" s="13"/>
    </row>
    <row r="88" spans="1:6" ht="24.75" customHeight="1">
      <c r="A88" s="9" t="s">
        <v>0</v>
      </c>
      <c r="B88" s="30" t="s">
        <v>72</v>
      </c>
      <c r="C88" s="31"/>
      <c r="D88" s="10">
        <v>300</v>
      </c>
      <c r="E88" s="17">
        <v>2059219</v>
      </c>
      <c r="F88" s="17">
        <v>2076626</v>
      </c>
    </row>
    <row r="89" spans="1:6" ht="12" customHeight="1">
      <c r="A89" s="9" t="s">
        <v>0</v>
      </c>
      <c r="B89" s="28" t="s">
        <v>73</v>
      </c>
      <c r="C89" s="29"/>
      <c r="D89" s="12">
        <v>301</v>
      </c>
      <c r="E89" s="13"/>
      <c r="F89" s="13"/>
    </row>
    <row r="90" spans="1:6" ht="12" customHeight="1">
      <c r="A90" s="9" t="s">
        <v>0</v>
      </c>
      <c r="B90" s="30" t="s">
        <v>74</v>
      </c>
      <c r="C90" s="31"/>
      <c r="D90" s="10" t="s">
        <v>0</v>
      </c>
      <c r="E90" s="17" t="s">
        <v>0</v>
      </c>
      <c r="F90" s="17" t="s">
        <v>0</v>
      </c>
    </row>
    <row r="91" spans="1:6" ht="12" customHeight="1">
      <c r="A91" s="9" t="s">
        <v>0</v>
      </c>
      <c r="B91" s="28" t="s">
        <v>65</v>
      </c>
      <c r="C91" s="29"/>
      <c r="D91" s="12">
        <v>310</v>
      </c>
      <c r="E91" s="13"/>
      <c r="F91" s="13"/>
    </row>
    <row r="92" spans="1:6" ht="12" customHeight="1">
      <c r="A92" s="9" t="s">
        <v>0</v>
      </c>
      <c r="B92" s="28" t="s">
        <v>32</v>
      </c>
      <c r="C92" s="29"/>
      <c r="D92" s="12">
        <v>311</v>
      </c>
      <c r="E92" s="13"/>
      <c r="F92" s="13"/>
    </row>
    <row r="93" spans="1:6" ht="12" customHeight="1">
      <c r="A93" s="9" t="s">
        <v>0</v>
      </c>
      <c r="B93" s="28" t="s">
        <v>75</v>
      </c>
      <c r="C93" s="29"/>
      <c r="D93" s="12">
        <v>312</v>
      </c>
      <c r="E93" s="13"/>
      <c r="F93" s="13"/>
    </row>
    <row r="94" spans="1:6" ht="12" customHeight="1">
      <c r="A94" s="9" t="s">
        <v>0</v>
      </c>
      <c r="B94" s="28" t="s">
        <v>76</v>
      </c>
      <c r="C94" s="29"/>
      <c r="D94" s="12">
        <v>313</v>
      </c>
      <c r="E94" s="13">
        <v>13361</v>
      </c>
      <c r="F94" s="13">
        <v>13361</v>
      </c>
    </row>
    <row r="95" spans="1:6" ht="12" customHeight="1">
      <c r="A95" s="9" t="s">
        <v>0</v>
      </c>
      <c r="B95" s="28" t="s">
        <v>77</v>
      </c>
      <c r="C95" s="29"/>
      <c r="D95" s="12">
        <v>314</v>
      </c>
      <c r="E95" s="13">
        <v>104653</v>
      </c>
      <c r="F95" s="13">
        <v>127022</v>
      </c>
    </row>
    <row r="96" spans="1:6" ht="12" customHeight="1">
      <c r="A96" s="9" t="s">
        <v>0</v>
      </c>
      <c r="B96" s="28" t="s">
        <v>78</v>
      </c>
      <c r="C96" s="29"/>
      <c r="D96" s="12">
        <v>315</v>
      </c>
      <c r="E96" s="13"/>
      <c r="F96" s="13"/>
    </row>
    <row r="97" spans="1:6" ht="12" customHeight="1">
      <c r="A97" s="9" t="s">
        <v>0</v>
      </c>
      <c r="B97" s="28" t="s">
        <v>79</v>
      </c>
      <c r="C97" s="29"/>
      <c r="D97" s="12">
        <v>316</v>
      </c>
      <c r="E97" s="13"/>
      <c r="F97" s="13"/>
    </row>
    <row r="98" spans="1:6" ht="24" customHeight="1">
      <c r="A98" s="9" t="s">
        <v>0</v>
      </c>
      <c r="B98" s="30" t="s">
        <v>80</v>
      </c>
      <c r="C98" s="31"/>
      <c r="D98" s="10">
        <v>400</v>
      </c>
      <c r="E98" s="17">
        <v>118014</v>
      </c>
      <c r="F98" s="17">
        <v>140383</v>
      </c>
    </row>
    <row r="99" spans="1:6" ht="12" customHeight="1">
      <c r="A99" s="9" t="s">
        <v>0</v>
      </c>
      <c r="B99" s="30" t="s">
        <v>81</v>
      </c>
      <c r="C99" s="31"/>
      <c r="D99" s="10" t="s">
        <v>0</v>
      </c>
      <c r="E99" s="17" t="s">
        <v>0</v>
      </c>
      <c r="F99" s="17" t="s">
        <v>0</v>
      </c>
    </row>
    <row r="100" spans="1:6" ht="12" customHeight="1">
      <c r="A100" s="9" t="s">
        <v>0</v>
      </c>
      <c r="B100" s="28" t="s">
        <v>82</v>
      </c>
      <c r="C100" s="29"/>
      <c r="D100" s="12">
        <v>410</v>
      </c>
      <c r="E100" s="13">
        <v>10751303</v>
      </c>
      <c r="F100" s="13">
        <v>10751303</v>
      </c>
    </row>
    <row r="101" spans="1:6" ht="12" customHeight="1">
      <c r="A101" s="9" t="s">
        <v>0</v>
      </c>
      <c r="B101" s="28" t="s">
        <v>83</v>
      </c>
      <c r="C101" s="29"/>
      <c r="D101" s="12">
        <v>411</v>
      </c>
      <c r="E101" s="13"/>
      <c r="F101" s="13"/>
    </row>
    <row r="102" spans="1:6" ht="12" customHeight="1">
      <c r="A102" s="9" t="s">
        <v>0</v>
      </c>
      <c r="B102" s="28" t="s">
        <v>84</v>
      </c>
      <c r="C102" s="29"/>
      <c r="D102" s="12">
        <v>412</v>
      </c>
      <c r="E102" s="13"/>
      <c r="F102" s="13"/>
    </row>
    <row r="103" spans="1:6" ht="12" customHeight="1">
      <c r="A103" s="9" t="s">
        <v>0</v>
      </c>
      <c r="B103" s="28" t="s">
        <v>85</v>
      </c>
      <c r="C103" s="29"/>
      <c r="D103" s="12">
        <v>413</v>
      </c>
      <c r="E103" s="13"/>
      <c r="F103" s="13"/>
    </row>
    <row r="104" spans="1:6" ht="12" customHeight="1">
      <c r="A104" s="9" t="s">
        <v>0</v>
      </c>
      <c r="B104" s="28" t="s">
        <v>86</v>
      </c>
      <c r="C104" s="29"/>
      <c r="D104" s="12">
        <v>414</v>
      </c>
      <c r="E104" s="13">
        <v>-3205259</v>
      </c>
      <c r="F104" s="13">
        <v>-2835446</v>
      </c>
    </row>
    <row r="105" spans="1:6" ht="24" customHeight="1">
      <c r="A105" s="9" t="s">
        <v>0</v>
      </c>
      <c r="B105" s="28" t="s">
        <v>87</v>
      </c>
      <c r="C105" s="29"/>
      <c r="D105" s="12">
        <v>420</v>
      </c>
      <c r="E105" s="13">
        <v>7546044</v>
      </c>
      <c r="F105" s="13">
        <v>7915857</v>
      </c>
    </row>
    <row r="106" spans="1:6" ht="12" customHeight="1">
      <c r="A106" s="9" t="s">
        <v>0</v>
      </c>
      <c r="B106" s="28" t="s">
        <v>88</v>
      </c>
      <c r="C106" s="29"/>
      <c r="D106" s="12">
        <v>421</v>
      </c>
      <c r="E106" s="13"/>
      <c r="F106" s="13"/>
    </row>
    <row r="107" spans="1:6" ht="12" customHeight="1">
      <c r="A107" s="9" t="s">
        <v>0</v>
      </c>
      <c r="B107" s="30" t="s">
        <v>89</v>
      </c>
      <c r="C107" s="31"/>
      <c r="D107" s="10">
        <v>500</v>
      </c>
      <c r="E107" s="17">
        <v>7546044</v>
      </c>
      <c r="F107" s="17">
        <v>7915857</v>
      </c>
    </row>
    <row r="108" spans="1:6" ht="12" customHeight="1">
      <c r="A108" s="9" t="s">
        <v>0</v>
      </c>
      <c r="B108" s="30" t="s">
        <v>90</v>
      </c>
      <c r="C108" s="31"/>
      <c r="D108" s="10" t="s">
        <v>0</v>
      </c>
      <c r="E108" s="17">
        <f>E88+E98+E107</f>
        <v>9723277</v>
      </c>
      <c r="F108" s="17">
        <v>10132866</v>
      </c>
    </row>
    <row r="109" spans="2:7" ht="12" customHeight="1">
      <c r="B109" s="2" t="s">
        <v>0</v>
      </c>
      <c r="C109" s="2" t="s">
        <v>0</v>
      </c>
      <c r="D109" s="2" t="s">
        <v>0</v>
      </c>
      <c r="E109" s="2" t="s">
        <v>0</v>
      </c>
      <c r="F109" s="2" t="s">
        <v>0</v>
      </c>
      <c r="G109" s="2"/>
    </row>
    <row r="110" spans="2:7" ht="12" customHeight="1">
      <c r="B110" s="23" t="s">
        <v>296</v>
      </c>
      <c r="C110" s="24"/>
      <c r="D110" s="9" t="s">
        <v>0</v>
      </c>
      <c r="E110" s="13">
        <v>62133</v>
      </c>
      <c r="F110" s="13">
        <v>65178</v>
      </c>
      <c r="G110" s="2"/>
    </row>
    <row r="111" spans="2:7" ht="31.5" customHeight="1">
      <c r="B111" s="25" t="s">
        <v>91</v>
      </c>
      <c r="C111" s="25"/>
      <c r="D111" s="5" t="s">
        <v>0</v>
      </c>
      <c r="E111" s="18" t="s">
        <v>0</v>
      </c>
      <c r="F111" s="5" t="s">
        <v>0</v>
      </c>
      <c r="G111" s="2"/>
    </row>
    <row r="112" spans="2:7" ht="12" customHeight="1">
      <c r="B112" s="26" t="s">
        <v>92</v>
      </c>
      <c r="C112" s="26"/>
      <c r="D112" s="5" t="s">
        <v>0</v>
      </c>
      <c r="E112" s="6" t="s">
        <v>93</v>
      </c>
      <c r="F112" s="5" t="s">
        <v>0</v>
      </c>
      <c r="G112" s="2"/>
    </row>
    <row r="113" spans="2:7" ht="33" customHeight="1">
      <c r="B113" s="25" t="s">
        <v>94</v>
      </c>
      <c r="C113" s="25"/>
      <c r="D113" s="5" t="s">
        <v>0</v>
      </c>
      <c r="E113" s="18" t="s">
        <v>0</v>
      </c>
      <c r="F113" s="5" t="s">
        <v>0</v>
      </c>
      <c r="G113" s="2"/>
    </row>
    <row r="114" spans="2:7" ht="12" customHeight="1">
      <c r="B114" s="26" t="s">
        <v>92</v>
      </c>
      <c r="C114" s="26"/>
      <c r="D114" s="5" t="s">
        <v>0</v>
      </c>
      <c r="E114" s="6" t="s">
        <v>93</v>
      </c>
      <c r="F114" s="5" t="s">
        <v>0</v>
      </c>
      <c r="G114" s="2"/>
    </row>
    <row r="115" spans="2:7" ht="12" customHeight="1">
      <c r="B115" s="27" t="s">
        <v>95</v>
      </c>
      <c r="C115" s="27"/>
      <c r="D115" s="27"/>
      <c r="E115" s="27"/>
      <c r="F115" s="27"/>
      <c r="G115" s="2"/>
    </row>
    <row r="116" ht="15" customHeight="1" hidden="1"/>
    <row r="117" ht="15" customHeight="1" hidden="1"/>
    <row r="118" ht="15" customHeight="1" hidden="1"/>
    <row r="119" ht="15" customHeight="1" hidden="1"/>
    <row r="120" ht="15" customHeight="1" hidden="1"/>
    <row r="121" ht="15" customHeight="1" hidden="1"/>
    <row r="122" ht="15" customHeight="1" hidden="1"/>
  </sheetData>
  <sheetProtection/>
  <mergeCells count="96">
    <mergeCell ref="B1:F1"/>
    <mergeCell ref="B2:F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C24:F24"/>
    <mergeCell ref="B25:F25"/>
    <mergeCell ref="B45:C45"/>
    <mergeCell ref="B47:F47"/>
    <mergeCell ref="B48:C48"/>
    <mergeCell ref="B49:C49"/>
    <mergeCell ref="J49:O49"/>
    <mergeCell ref="B50:C50"/>
    <mergeCell ref="B51:C51"/>
    <mergeCell ref="B52:C52"/>
    <mergeCell ref="B53:C53"/>
    <mergeCell ref="B54:C54"/>
    <mergeCell ref="J54:P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F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10:C110"/>
    <mergeCell ref="B111:C111"/>
    <mergeCell ref="B112:C112"/>
    <mergeCell ref="B113:C113"/>
    <mergeCell ref="B114:C114"/>
    <mergeCell ref="B115:F115"/>
  </mergeCells>
  <printOptions/>
  <pageMargins left="0.708661417322835" right="0.708661417322835" top="0.748031496062992" bottom="0.748031496062992" header="0.31496062992126" footer="0.31496062992126"/>
  <pageSetup fitToHeight="0" fitToWidth="1" horizontalDpi="600" verticalDpi="600" orientation="portrait" paperSize="9" scale="44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B57">
      <selection activeCell="I46" sqref="I46"/>
    </sheetView>
  </sheetViews>
  <sheetFormatPr defaultColWidth="9.140625" defaultRowHeight="15" customHeight="1"/>
  <cols>
    <col min="1" max="1" width="2.8515625" style="1" hidden="1" customWidth="1"/>
    <col min="2" max="2" width="57.00390625" style="1" customWidth="1"/>
    <col min="3" max="3" width="9.8515625" style="1" customWidth="1"/>
    <col min="4" max="4" width="17.57421875" style="1" customWidth="1"/>
    <col min="5" max="5" width="17.00390625" style="1" customWidth="1"/>
    <col min="6" max="6" width="3.28125" style="1" hidden="1" customWidth="1"/>
    <col min="7" max="16384" width="9.140625" style="1" customWidth="1"/>
  </cols>
  <sheetData>
    <row r="1" spans="1:6" ht="12" customHeight="1">
      <c r="A1" s="2"/>
      <c r="B1" s="2"/>
      <c r="C1" s="42"/>
      <c r="D1" s="42"/>
      <c r="E1" s="42"/>
      <c r="F1" s="2"/>
    </row>
    <row r="2" spans="1:6" ht="12" customHeight="1">
      <c r="A2" s="2"/>
      <c r="B2" s="2"/>
      <c r="C2" s="42"/>
      <c r="D2" s="42"/>
      <c r="E2" s="42"/>
      <c r="F2" s="2"/>
    </row>
    <row r="3" spans="1:6" ht="12" customHeight="1">
      <c r="A3" s="2"/>
      <c r="B3" s="2"/>
      <c r="C3" s="42"/>
      <c r="D3" s="42"/>
      <c r="E3" s="42"/>
      <c r="F3" s="2"/>
    </row>
    <row r="4" spans="1:6" ht="12" customHeight="1">
      <c r="A4" s="2"/>
      <c r="B4" s="2"/>
      <c r="C4" s="42"/>
      <c r="D4" s="42"/>
      <c r="E4" s="42"/>
      <c r="F4" s="2"/>
    </row>
    <row r="5" spans="1:6" ht="12" customHeight="1">
      <c r="A5" s="2"/>
      <c r="B5" s="2"/>
      <c r="C5" s="27"/>
      <c r="D5" s="27"/>
      <c r="E5" s="27"/>
      <c r="F5" s="2"/>
    </row>
    <row r="6" spans="1:6" ht="12" customHeight="1">
      <c r="A6" s="2" t="s">
        <v>0</v>
      </c>
      <c r="B6" s="2" t="s">
        <v>0</v>
      </c>
      <c r="C6" s="42" t="s">
        <v>1</v>
      </c>
      <c r="D6" s="42"/>
      <c r="E6" s="42"/>
      <c r="F6" s="2"/>
    </row>
    <row r="7" spans="1:6" ht="12" customHeight="1">
      <c r="A7" s="2"/>
      <c r="B7" s="40" t="s">
        <v>96</v>
      </c>
      <c r="C7" s="40"/>
      <c r="D7" s="40"/>
      <c r="E7" s="40"/>
      <c r="F7" s="2"/>
    </row>
    <row r="8" spans="1:6" ht="14.25" customHeight="1">
      <c r="A8" s="2" t="s">
        <v>0</v>
      </c>
      <c r="B8" s="45" t="s">
        <v>97</v>
      </c>
      <c r="C8" s="45"/>
      <c r="D8" s="45"/>
      <c r="E8" s="45"/>
      <c r="F8" s="2"/>
    </row>
    <row r="9" spans="1:6" ht="28.5" customHeight="1">
      <c r="A9" s="2" t="s">
        <v>0</v>
      </c>
      <c r="B9" s="41" t="s">
        <v>98</v>
      </c>
      <c r="C9" s="41"/>
      <c r="D9" s="41"/>
      <c r="E9" s="41"/>
      <c r="F9" s="2"/>
    </row>
    <row r="10" spans="1:6" ht="12" customHeight="1" hidden="1">
      <c r="A10" s="2" t="s">
        <v>0</v>
      </c>
      <c r="B10" s="38" t="s">
        <v>99</v>
      </c>
      <c r="C10" s="38"/>
      <c r="D10" s="38"/>
      <c r="E10" s="38"/>
      <c r="F10" s="2"/>
    </row>
    <row r="11" spans="1:6" ht="12" customHeight="1" hidden="1">
      <c r="A11" s="2" t="s">
        <v>0</v>
      </c>
      <c r="B11" s="38" t="s">
        <v>100</v>
      </c>
      <c r="C11" s="38"/>
      <c r="D11" s="38"/>
      <c r="E11" s="38"/>
      <c r="F11" s="2"/>
    </row>
    <row r="12" spans="1:6" ht="12" customHeight="1" hidden="1">
      <c r="A12" s="2" t="s">
        <v>0</v>
      </c>
      <c r="B12" s="38" t="s">
        <v>101</v>
      </c>
      <c r="C12" s="38"/>
      <c r="D12" s="38"/>
      <c r="E12" s="38"/>
      <c r="F12" s="2"/>
    </row>
    <row r="13" spans="1:6" ht="12" customHeight="1" hidden="1">
      <c r="A13" s="2" t="s">
        <v>0</v>
      </c>
      <c r="B13" s="38" t="s">
        <v>102</v>
      </c>
      <c r="C13" s="38"/>
      <c r="D13" s="38"/>
      <c r="E13" s="38"/>
      <c r="F13" s="2"/>
    </row>
    <row r="14" spans="1:6" ht="12" customHeight="1" hidden="1">
      <c r="A14" s="2" t="s">
        <v>0</v>
      </c>
      <c r="B14" s="38" t="s">
        <v>9</v>
      </c>
      <c r="C14" s="38"/>
      <c r="D14" s="38"/>
      <c r="E14" s="38"/>
      <c r="F14" s="2"/>
    </row>
    <row r="15" spans="1:6" ht="25.5" customHeight="1" hidden="1">
      <c r="A15" s="2" t="s">
        <v>0</v>
      </c>
      <c r="B15" s="38" t="s">
        <v>103</v>
      </c>
      <c r="C15" s="38"/>
      <c r="D15" s="38"/>
      <c r="E15" s="38"/>
      <c r="F15" s="2"/>
    </row>
    <row r="16" spans="1:6" ht="23.25" customHeight="1">
      <c r="A16" s="2" t="s">
        <v>0</v>
      </c>
      <c r="B16" s="39" t="s">
        <v>104</v>
      </c>
      <c r="C16" s="39"/>
      <c r="D16" s="39"/>
      <c r="E16" s="39"/>
      <c r="F16" s="39"/>
    </row>
    <row r="17" spans="1:6" ht="61.5" customHeight="1">
      <c r="A17" s="2"/>
      <c r="B17" s="4" t="s">
        <v>19</v>
      </c>
      <c r="C17" s="38" t="s">
        <v>20</v>
      </c>
      <c r="D17" s="38"/>
      <c r="E17" s="38"/>
      <c r="F17" s="38"/>
    </row>
    <row r="18" spans="1:6" ht="12" customHeight="1">
      <c r="A18" s="2"/>
      <c r="B18" s="4"/>
      <c r="C18" s="4"/>
      <c r="D18" s="4"/>
      <c r="E18" s="4"/>
      <c r="F18" s="2"/>
    </row>
    <row r="19" spans="1:6" ht="12" customHeight="1">
      <c r="A19" s="2" t="s">
        <v>0</v>
      </c>
      <c r="B19" s="44"/>
      <c r="C19" s="44"/>
      <c r="D19" s="44"/>
      <c r="E19" s="44"/>
      <c r="F19" s="2"/>
    </row>
    <row r="20" spans="1:6" ht="12" customHeight="1">
      <c r="A20" s="2" t="s">
        <v>0</v>
      </c>
      <c r="B20" s="2" t="s">
        <v>21</v>
      </c>
      <c r="C20" s="2" t="s">
        <v>0</v>
      </c>
      <c r="D20" s="2" t="s">
        <v>0</v>
      </c>
      <c r="E20" s="19" t="s">
        <v>105</v>
      </c>
      <c r="F20" s="2"/>
    </row>
    <row r="21" ht="15" customHeight="1" hidden="1"/>
    <row r="22" ht="15" customHeight="1" hidden="1"/>
    <row r="23" ht="15" customHeight="1" hidden="1"/>
    <row r="24" ht="15" customHeight="1" hidden="1"/>
    <row r="25" ht="15" customHeight="1" hidden="1"/>
    <row r="26" ht="15" customHeight="1" hidden="1"/>
    <row r="27" ht="15" customHeight="1" hidden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spans="1:5" ht="24" customHeight="1">
      <c r="A39" s="9" t="s">
        <v>0</v>
      </c>
      <c r="B39" s="10" t="s">
        <v>106</v>
      </c>
      <c r="C39" s="10" t="s">
        <v>23</v>
      </c>
      <c r="D39" s="10" t="s">
        <v>107</v>
      </c>
      <c r="E39" s="20" t="s">
        <v>108</v>
      </c>
    </row>
    <row r="40" ht="15" customHeight="1" hidden="1"/>
    <row r="41" spans="1:5" ht="12" customHeight="1">
      <c r="A41" s="9" t="s">
        <v>0</v>
      </c>
      <c r="B41" s="9" t="s">
        <v>109</v>
      </c>
      <c r="C41" s="15" t="s">
        <v>29</v>
      </c>
      <c r="D41" s="13"/>
      <c r="E41" s="13"/>
    </row>
    <row r="42" spans="1:5" ht="12" customHeight="1">
      <c r="A42" s="9" t="s">
        <v>0</v>
      </c>
      <c r="B42" s="9" t="s">
        <v>110</v>
      </c>
      <c r="C42" s="15" t="s">
        <v>31</v>
      </c>
      <c r="D42" s="13"/>
      <c r="E42" s="13"/>
    </row>
    <row r="43" spans="1:5" ht="12" customHeight="1">
      <c r="A43" s="9" t="s">
        <v>0</v>
      </c>
      <c r="B43" s="11" t="s">
        <v>111</v>
      </c>
      <c r="C43" s="21" t="s">
        <v>33</v>
      </c>
      <c r="D43" s="17"/>
      <c r="E43" s="17"/>
    </row>
    <row r="44" spans="1:5" ht="12" customHeight="1">
      <c r="A44" s="9" t="s">
        <v>0</v>
      </c>
      <c r="B44" s="9" t="s">
        <v>112</v>
      </c>
      <c r="C44" s="15" t="s">
        <v>35</v>
      </c>
      <c r="D44" s="13"/>
      <c r="E44" s="13"/>
    </row>
    <row r="45" spans="1:5" ht="12" customHeight="1">
      <c r="A45" s="9" t="s">
        <v>0</v>
      </c>
      <c r="B45" s="9" t="s">
        <v>113</v>
      </c>
      <c r="C45" s="15" t="s">
        <v>37</v>
      </c>
      <c r="D45" s="13">
        <v>332614</v>
      </c>
      <c r="E45" s="13">
        <v>95229</v>
      </c>
    </row>
    <row r="46" spans="1:5" ht="12" customHeight="1">
      <c r="A46" s="9" t="s">
        <v>0</v>
      </c>
      <c r="B46" s="9" t="s">
        <v>114</v>
      </c>
      <c r="C46" s="15" t="s">
        <v>39</v>
      </c>
      <c r="D46" s="13">
        <v>56283</v>
      </c>
      <c r="E46" s="13">
        <f>273074-166966</f>
        <v>106108</v>
      </c>
    </row>
    <row r="47" spans="1:5" ht="12" customHeight="1">
      <c r="A47" s="9" t="s">
        <v>0</v>
      </c>
      <c r="B47" s="9" t="s">
        <v>115</v>
      </c>
      <c r="C47" s="15" t="s">
        <v>41</v>
      </c>
      <c r="D47" s="13"/>
      <c r="E47" s="13"/>
    </row>
    <row r="48" spans="1:5" ht="24" customHeight="1">
      <c r="A48" s="9" t="s">
        <v>0</v>
      </c>
      <c r="B48" s="11" t="s">
        <v>116</v>
      </c>
      <c r="C48" s="21" t="s">
        <v>117</v>
      </c>
      <c r="D48" s="17">
        <v>-388897</v>
      </c>
      <c r="E48" s="17">
        <f>(E45+E46)*-1</f>
        <v>-201337</v>
      </c>
    </row>
    <row r="49" spans="1:5" ht="12" customHeight="1">
      <c r="A49" s="9" t="s">
        <v>0</v>
      </c>
      <c r="B49" s="9" t="s">
        <v>118</v>
      </c>
      <c r="C49" s="15" t="s">
        <v>119</v>
      </c>
      <c r="D49" s="13">
        <v>19084</v>
      </c>
      <c r="E49" s="13">
        <v>15137</v>
      </c>
    </row>
    <row r="50" spans="1:5" ht="12" customHeight="1">
      <c r="A50" s="9" t="s">
        <v>0</v>
      </c>
      <c r="B50" s="9" t="s">
        <v>120</v>
      </c>
      <c r="C50" s="15" t="s">
        <v>121</v>
      </c>
      <c r="D50" s="13"/>
      <c r="E50" s="13"/>
    </row>
    <row r="51" spans="1:5" ht="24" customHeight="1">
      <c r="A51" s="9" t="s">
        <v>0</v>
      </c>
      <c r="B51" s="9" t="s">
        <v>122</v>
      </c>
      <c r="C51" s="15" t="s">
        <v>123</v>
      </c>
      <c r="D51" s="13"/>
      <c r="E51" s="13"/>
    </row>
    <row r="52" spans="1:5" ht="12" customHeight="1">
      <c r="A52" s="9" t="s">
        <v>0</v>
      </c>
      <c r="B52" s="9" t="s">
        <v>124</v>
      </c>
      <c r="C52" s="15" t="s">
        <v>125</v>
      </c>
      <c r="D52" s="13"/>
      <c r="E52" s="13">
        <f>166965-166965</f>
        <v>0</v>
      </c>
    </row>
    <row r="53" spans="1:5" ht="12" customHeight="1">
      <c r="A53" s="9" t="s">
        <v>0</v>
      </c>
      <c r="B53" s="9" t="s">
        <v>126</v>
      </c>
      <c r="C53" s="15" t="s">
        <v>127</v>
      </c>
      <c r="D53" s="13"/>
      <c r="E53" s="13">
        <f>273074-273074</f>
        <v>0</v>
      </c>
    </row>
    <row r="54" spans="1:5" ht="24" customHeight="1">
      <c r="A54" s="9" t="s">
        <v>0</v>
      </c>
      <c r="B54" s="11" t="s">
        <v>128</v>
      </c>
      <c r="C54" s="10">
        <v>100</v>
      </c>
      <c r="D54" s="17">
        <v>-369813</v>
      </c>
      <c r="E54" s="17">
        <f>E48+E49</f>
        <v>-186200</v>
      </c>
    </row>
    <row r="55" spans="1:5" ht="12" customHeight="1">
      <c r="A55" s="9" t="s">
        <v>0</v>
      </c>
      <c r="B55" s="9" t="s">
        <v>129</v>
      </c>
      <c r="C55" s="12">
        <v>101</v>
      </c>
      <c r="D55" s="13"/>
      <c r="E55" s="13"/>
    </row>
    <row r="56" spans="1:5" ht="24" customHeight="1">
      <c r="A56" s="9" t="s">
        <v>0</v>
      </c>
      <c r="B56" s="11" t="s">
        <v>130</v>
      </c>
      <c r="C56" s="10">
        <v>200</v>
      </c>
      <c r="D56" s="17">
        <v>-369813</v>
      </c>
      <c r="E56" s="17">
        <v>-186200</v>
      </c>
    </row>
    <row r="57" spans="1:5" ht="12" customHeight="1">
      <c r="A57" s="9" t="s">
        <v>0</v>
      </c>
      <c r="B57" s="9" t="s">
        <v>131</v>
      </c>
      <c r="C57" s="12">
        <v>201</v>
      </c>
      <c r="D57" s="13"/>
      <c r="E57" s="13"/>
    </row>
    <row r="58" spans="1:5" ht="12" customHeight="1">
      <c r="A58" s="9" t="s">
        <v>0</v>
      </c>
      <c r="B58" s="11" t="s">
        <v>132</v>
      </c>
      <c r="C58" s="10">
        <v>300</v>
      </c>
      <c r="D58" s="17">
        <v>-369813</v>
      </c>
      <c r="E58" s="17">
        <v>-186200</v>
      </c>
    </row>
    <row r="59" spans="1:5" ht="12" customHeight="1">
      <c r="A59" s="9" t="s">
        <v>0</v>
      </c>
      <c r="B59" s="9" t="s">
        <v>133</v>
      </c>
      <c r="C59" s="12" t="s">
        <v>0</v>
      </c>
      <c r="D59" s="13"/>
      <c r="E59" s="13"/>
    </row>
    <row r="60" spans="1:5" ht="12" customHeight="1">
      <c r="A60" s="9" t="s">
        <v>0</v>
      </c>
      <c r="B60" s="9" t="s">
        <v>134</v>
      </c>
      <c r="C60" s="12" t="s">
        <v>0</v>
      </c>
      <c r="D60" s="13"/>
      <c r="E60" s="13"/>
    </row>
    <row r="61" spans="1:5" ht="14.25" customHeight="1">
      <c r="A61" s="9" t="s">
        <v>0</v>
      </c>
      <c r="B61" s="11" t="s">
        <v>135</v>
      </c>
      <c r="C61" s="10">
        <v>400</v>
      </c>
      <c r="D61" s="17"/>
      <c r="E61" s="17"/>
    </row>
    <row r="62" spans="1:5" ht="12" customHeight="1">
      <c r="A62" s="9" t="s">
        <v>0</v>
      </c>
      <c r="B62" s="28" t="s">
        <v>136</v>
      </c>
      <c r="C62" s="43"/>
      <c r="D62" s="43"/>
      <c r="E62" s="29"/>
    </row>
    <row r="63" spans="1:5" ht="12" customHeight="1">
      <c r="A63" s="9" t="s">
        <v>0</v>
      </c>
      <c r="B63" s="9" t="s">
        <v>137</v>
      </c>
      <c r="C63" s="12">
        <v>410</v>
      </c>
      <c r="D63" s="13"/>
      <c r="E63" s="13"/>
    </row>
    <row r="64" spans="1:5" ht="12" customHeight="1">
      <c r="A64" s="9" t="s">
        <v>0</v>
      </c>
      <c r="B64" s="9" t="s">
        <v>138</v>
      </c>
      <c r="C64" s="12">
        <v>411</v>
      </c>
      <c r="D64" s="13"/>
      <c r="E64" s="13"/>
    </row>
    <row r="65" spans="1:5" ht="26.25" customHeight="1">
      <c r="A65" s="9" t="s">
        <v>0</v>
      </c>
      <c r="B65" s="9" t="s">
        <v>139</v>
      </c>
      <c r="C65" s="12">
        <v>412</v>
      </c>
      <c r="D65" s="13"/>
      <c r="E65" s="13"/>
    </row>
    <row r="66" spans="1:5" ht="12" customHeight="1">
      <c r="A66" s="9" t="s">
        <v>0</v>
      </c>
      <c r="B66" s="9" t="s">
        <v>140</v>
      </c>
      <c r="C66" s="12">
        <v>413</v>
      </c>
      <c r="D66" s="13"/>
      <c r="E66" s="13"/>
    </row>
    <row r="67" spans="1:5" ht="24" customHeight="1">
      <c r="A67" s="9" t="s">
        <v>0</v>
      </c>
      <c r="B67" s="9" t="s">
        <v>141</v>
      </c>
      <c r="C67" s="12">
        <v>414</v>
      </c>
      <c r="D67" s="13"/>
      <c r="E67" s="13"/>
    </row>
    <row r="68" spans="1:5" ht="12" customHeight="1">
      <c r="A68" s="9" t="s">
        <v>0</v>
      </c>
      <c r="B68" s="9" t="s">
        <v>142</v>
      </c>
      <c r="C68" s="12">
        <v>415</v>
      </c>
      <c r="D68" s="13"/>
      <c r="E68" s="13"/>
    </row>
    <row r="69" spans="1:5" ht="12" customHeight="1">
      <c r="A69" s="9" t="s">
        <v>0</v>
      </c>
      <c r="B69" s="9" t="s">
        <v>143</v>
      </c>
      <c r="C69" s="12">
        <v>416</v>
      </c>
      <c r="D69" s="13"/>
      <c r="E69" s="13"/>
    </row>
    <row r="70" spans="1:5" ht="12" customHeight="1">
      <c r="A70" s="9" t="s">
        <v>0</v>
      </c>
      <c r="B70" s="9" t="s">
        <v>144</v>
      </c>
      <c r="C70" s="12">
        <v>417</v>
      </c>
      <c r="D70" s="13"/>
      <c r="E70" s="13"/>
    </row>
    <row r="71" spans="1:5" ht="12" customHeight="1">
      <c r="A71" s="9" t="s">
        <v>0</v>
      </c>
      <c r="B71" s="9" t="s">
        <v>145</v>
      </c>
      <c r="C71" s="12">
        <v>418</v>
      </c>
      <c r="D71" s="13"/>
      <c r="E71" s="13"/>
    </row>
    <row r="72" spans="1:5" ht="12" customHeight="1">
      <c r="A72" s="9" t="s">
        <v>0</v>
      </c>
      <c r="B72" s="9" t="s">
        <v>146</v>
      </c>
      <c r="C72" s="12">
        <v>419</v>
      </c>
      <c r="D72" s="13"/>
      <c r="E72" s="13"/>
    </row>
    <row r="73" spans="1:5" ht="12" customHeight="1">
      <c r="A73" s="9" t="s">
        <v>0</v>
      </c>
      <c r="B73" s="9" t="s">
        <v>147</v>
      </c>
      <c r="C73" s="12">
        <v>420</v>
      </c>
      <c r="D73" s="13"/>
      <c r="E73" s="13"/>
    </row>
    <row r="74" spans="1:5" ht="12" customHeight="1">
      <c r="A74" s="9" t="s">
        <v>0</v>
      </c>
      <c r="B74" s="11" t="s">
        <v>148</v>
      </c>
      <c r="C74" s="10">
        <v>500</v>
      </c>
      <c r="D74" s="17">
        <v>-369813</v>
      </c>
      <c r="E74" s="17">
        <f>E58</f>
        <v>-186200</v>
      </c>
    </row>
    <row r="75" spans="1:5" ht="12" customHeight="1">
      <c r="A75" s="9" t="s">
        <v>0</v>
      </c>
      <c r="B75" s="9" t="s">
        <v>149</v>
      </c>
      <c r="C75" s="12" t="s">
        <v>0</v>
      </c>
      <c r="D75" s="13" t="s">
        <v>0</v>
      </c>
      <c r="E75" s="13" t="s">
        <v>0</v>
      </c>
    </row>
    <row r="76" spans="1:5" ht="12" customHeight="1">
      <c r="A76" s="9" t="s">
        <v>0</v>
      </c>
      <c r="B76" s="9" t="s">
        <v>133</v>
      </c>
      <c r="C76" s="12" t="s">
        <v>0</v>
      </c>
      <c r="D76" s="13"/>
      <c r="E76" s="13"/>
    </row>
    <row r="77" spans="1:5" ht="12" customHeight="1">
      <c r="A77" s="9" t="s">
        <v>0</v>
      </c>
      <c r="B77" s="9" t="s">
        <v>150</v>
      </c>
      <c r="C77" s="12" t="s">
        <v>0</v>
      </c>
      <c r="D77" s="13"/>
      <c r="E77" s="13"/>
    </row>
    <row r="78" spans="1:5" ht="12" customHeight="1">
      <c r="A78" s="9" t="s">
        <v>0</v>
      </c>
      <c r="B78" s="11" t="s">
        <v>151</v>
      </c>
      <c r="C78" s="10">
        <v>600</v>
      </c>
      <c r="D78" s="17"/>
      <c r="E78" s="17"/>
    </row>
    <row r="79" spans="1:5" ht="12" customHeight="1">
      <c r="A79" s="9" t="s">
        <v>0</v>
      </c>
      <c r="B79" s="28" t="s">
        <v>136</v>
      </c>
      <c r="C79" s="43"/>
      <c r="D79" s="43"/>
      <c r="E79" s="29"/>
    </row>
    <row r="80" spans="1:5" ht="12" customHeight="1">
      <c r="A80" s="9" t="s">
        <v>0</v>
      </c>
      <c r="B80" s="9" t="s">
        <v>152</v>
      </c>
      <c r="C80" s="12" t="s">
        <v>0</v>
      </c>
      <c r="D80" s="13" t="s">
        <v>0</v>
      </c>
      <c r="E80" s="13" t="s">
        <v>0</v>
      </c>
    </row>
    <row r="81" spans="1:5" ht="12" customHeight="1">
      <c r="A81" s="9" t="s">
        <v>0</v>
      </c>
      <c r="B81" s="9" t="s">
        <v>153</v>
      </c>
      <c r="C81" s="12" t="s">
        <v>0</v>
      </c>
      <c r="D81" s="13">
        <f>D58/120001</f>
        <v>-3.081749318755677</v>
      </c>
      <c r="E81" s="13">
        <f>E58/120001</f>
        <v>-1.551653736218865</v>
      </c>
    </row>
    <row r="82" spans="1:5" ht="12" customHeight="1">
      <c r="A82" s="9" t="s">
        <v>0</v>
      </c>
      <c r="B82" s="9" t="s">
        <v>154</v>
      </c>
      <c r="C82" s="12" t="s">
        <v>0</v>
      </c>
      <c r="D82" s="13"/>
      <c r="E82" s="13"/>
    </row>
    <row r="83" spans="1:5" ht="12" customHeight="1">
      <c r="A83" s="9" t="s">
        <v>0</v>
      </c>
      <c r="B83" s="9" t="s">
        <v>155</v>
      </c>
      <c r="C83" s="12" t="s">
        <v>0</v>
      </c>
      <c r="D83" s="13" t="s">
        <v>0</v>
      </c>
      <c r="E83" s="13" t="s">
        <v>0</v>
      </c>
    </row>
    <row r="84" spans="1:5" ht="12" customHeight="1">
      <c r="A84" s="9" t="s">
        <v>0</v>
      </c>
      <c r="B84" s="9" t="s">
        <v>153</v>
      </c>
      <c r="C84" s="12" t="s">
        <v>0</v>
      </c>
      <c r="D84" s="13"/>
      <c r="E84" s="13"/>
    </row>
    <row r="85" spans="1:5" ht="12" customHeight="1">
      <c r="A85" s="9" t="s">
        <v>0</v>
      </c>
      <c r="B85" s="9" t="s">
        <v>154</v>
      </c>
      <c r="C85" s="12" t="s">
        <v>0</v>
      </c>
      <c r="D85" s="13"/>
      <c r="E85" s="13"/>
    </row>
    <row r="86" spans="2:6" ht="12" customHeight="1">
      <c r="B86" s="2" t="s">
        <v>0</v>
      </c>
      <c r="C86" s="2" t="s">
        <v>0</v>
      </c>
      <c r="D86" s="2" t="s">
        <v>0</v>
      </c>
      <c r="E86" s="2" t="s">
        <v>0</v>
      </c>
      <c r="F86" s="2"/>
    </row>
    <row r="87" spans="2:6" ht="12" customHeight="1">
      <c r="B87" s="2" t="s">
        <v>0</v>
      </c>
      <c r="C87" s="2" t="s">
        <v>0</v>
      </c>
      <c r="D87" s="2" t="s">
        <v>0</v>
      </c>
      <c r="E87" s="2" t="s">
        <v>0</v>
      </c>
      <c r="F87" s="2"/>
    </row>
    <row r="88" spans="2:6" ht="12" customHeight="1">
      <c r="B88" s="18" t="s">
        <v>91</v>
      </c>
      <c r="C88" s="5" t="s">
        <v>0</v>
      </c>
      <c r="D88" s="18" t="s">
        <v>0</v>
      </c>
      <c r="E88" s="5" t="s">
        <v>0</v>
      </c>
      <c r="F88" s="2"/>
    </row>
    <row r="89" spans="2:6" ht="12" customHeight="1">
      <c r="B89" s="5" t="s">
        <v>92</v>
      </c>
      <c r="C89" s="5" t="s">
        <v>0</v>
      </c>
      <c r="D89" s="6" t="s">
        <v>93</v>
      </c>
      <c r="E89" s="5" t="s">
        <v>0</v>
      </c>
      <c r="F89" s="2"/>
    </row>
    <row r="90" spans="2:6" ht="12" customHeight="1">
      <c r="B90" s="18" t="s">
        <v>94</v>
      </c>
      <c r="C90" s="5" t="s">
        <v>0</v>
      </c>
      <c r="D90" s="18" t="s">
        <v>0</v>
      </c>
      <c r="E90" s="5" t="s">
        <v>0</v>
      </c>
      <c r="F90" s="2"/>
    </row>
    <row r="91" spans="2:6" ht="12" customHeight="1">
      <c r="B91" s="5" t="s">
        <v>156</v>
      </c>
      <c r="C91" s="5" t="s">
        <v>0</v>
      </c>
      <c r="D91" s="6" t="s">
        <v>93</v>
      </c>
      <c r="E91" s="5" t="s">
        <v>0</v>
      </c>
      <c r="F91" s="2"/>
    </row>
    <row r="92" spans="2:6" ht="12" customHeight="1">
      <c r="B92" s="2" t="s">
        <v>95</v>
      </c>
      <c r="C92" s="2" t="s">
        <v>0</v>
      </c>
      <c r="D92" s="2" t="s">
        <v>0</v>
      </c>
      <c r="E92" s="2" t="s">
        <v>0</v>
      </c>
      <c r="F92" s="2"/>
    </row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</sheetData>
  <sheetProtection/>
  <mergeCells count="20">
    <mergeCell ref="C1:E1"/>
    <mergeCell ref="C2:E2"/>
    <mergeCell ref="C3:E3"/>
    <mergeCell ref="C4:E4"/>
    <mergeCell ref="C5:E5"/>
    <mergeCell ref="C6:E6"/>
    <mergeCell ref="B7:E7"/>
    <mergeCell ref="B8:E8"/>
    <mergeCell ref="B9:E9"/>
    <mergeCell ref="B10:E10"/>
    <mergeCell ref="B11:E11"/>
    <mergeCell ref="B12:E12"/>
    <mergeCell ref="B62:E62"/>
    <mergeCell ref="B79:E79"/>
    <mergeCell ref="B13:E13"/>
    <mergeCell ref="B14:E14"/>
    <mergeCell ref="B15:E15"/>
    <mergeCell ref="B16:F16"/>
    <mergeCell ref="C17:F17"/>
    <mergeCell ref="B19:E19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86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3"/>
  <sheetViews>
    <sheetView zoomScalePageLayoutView="0" workbookViewId="0" topLeftCell="B84">
      <selection activeCell="B5" sqref="A1:IV5"/>
    </sheetView>
  </sheetViews>
  <sheetFormatPr defaultColWidth="9.140625" defaultRowHeight="15" customHeight="1"/>
  <cols>
    <col min="1" max="1" width="2.8515625" style="1" hidden="1" customWidth="1"/>
    <col min="2" max="2" width="52.7109375" style="1" customWidth="1"/>
    <col min="3" max="3" width="10.28125" style="1" customWidth="1"/>
    <col min="4" max="4" width="19.57421875" style="1" customWidth="1"/>
    <col min="5" max="5" width="17.8515625" style="1" customWidth="1"/>
    <col min="6" max="6" width="3.28125" style="1" hidden="1" customWidth="1"/>
    <col min="7" max="8" width="9.140625" style="1" customWidth="1"/>
    <col min="9" max="9" width="9.00390625" style="1" bestFit="1" customWidth="1"/>
    <col min="10" max="16384" width="9.140625" style="1" customWidth="1"/>
  </cols>
  <sheetData>
    <row r="1" spans="1:6" ht="12" customHeight="1">
      <c r="A1" s="2"/>
      <c r="B1" s="2"/>
      <c r="C1" s="42"/>
      <c r="D1" s="42"/>
      <c r="E1" s="42"/>
      <c r="F1" s="2"/>
    </row>
    <row r="2" spans="1:6" ht="12" customHeight="1">
      <c r="A2" s="2"/>
      <c r="B2" s="2"/>
      <c r="C2" s="42"/>
      <c r="D2" s="42"/>
      <c r="E2" s="42"/>
      <c r="F2" s="2"/>
    </row>
    <row r="3" spans="1:6" ht="12" customHeight="1">
      <c r="A3" s="2"/>
      <c r="B3" s="2"/>
      <c r="C3" s="42"/>
      <c r="D3" s="42"/>
      <c r="E3" s="42"/>
      <c r="F3" s="2"/>
    </row>
    <row r="4" spans="1:6" ht="12" customHeight="1">
      <c r="A4" s="2"/>
      <c r="B4" s="2"/>
      <c r="C4" s="42"/>
      <c r="D4" s="42"/>
      <c r="E4" s="42"/>
      <c r="F4" s="2"/>
    </row>
    <row r="5" spans="1:6" ht="12" customHeight="1">
      <c r="A5" s="2"/>
      <c r="B5" s="2"/>
      <c r="C5" s="2"/>
      <c r="D5" s="2"/>
      <c r="E5" s="3"/>
      <c r="F5" s="2"/>
    </row>
    <row r="6" spans="1:6" ht="12" customHeight="1">
      <c r="A6" s="2" t="s">
        <v>0</v>
      </c>
      <c r="B6" s="2" t="s">
        <v>0</v>
      </c>
      <c r="C6" s="2" t="s">
        <v>0</v>
      </c>
      <c r="D6" s="2" t="s">
        <v>0</v>
      </c>
      <c r="E6" s="3" t="s">
        <v>0</v>
      </c>
      <c r="F6" s="2"/>
    </row>
    <row r="7" spans="1:6" ht="12" customHeight="1">
      <c r="A7" s="2" t="s">
        <v>0</v>
      </c>
      <c r="B7" s="2" t="s">
        <v>0</v>
      </c>
      <c r="C7" s="2" t="s">
        <v>0</v>
      </c>
      <c r="D7" s="2" t="s">
        <v>0</v>
      </c>
      <c r="E7" s="3" t="s">
        <v>157</v>
      </c>
      <c r="F7" s="2"/>
    </row>
    <row r="8" spans="1:6" ht="14.25" customHeight="1">
      <c r="A8" s="2" t="s">
        <v>0</v>
      </c>
      <c r="B8" s="40" t="s">
        <v>158</v>
      </c>
      <c r="C8" s="40"/>
      <c r="D8" s="40"/>
      <c r="E8" s="40"/>
      <c r="F8" s="2"/>
    </row>
    <row r="9" spans="1:6" ht="18.75" customHeight="1">
      <c r="A9" s="2" t="s">
        <v>0</v>
      </c>
      <c r="B9" s="44" t="s">
        <v>159</v>
      </c>
      <c r="C9" s="44"/>
      <c r="D9" s="44"/>
      <c r="E9" s="44"/>
      <c r="F9" s="2"/>
    </row>
    <row r="10" spans="1:6" ht="12" customHeight="1">
      <c r="A10" s="2" t="s">
        <v>0</v>
      </c>
      <c r="B10" s="2" t="s">
        <v>0</v>
      </c>
      <c r="C10" s="2" t="s">
        <v>0</v>
      </c>
      <c r="D10" s="2" t="s">
        <v>0</v>
      </c>
      <c r="E10" s="3" t="s">
        <v>0</v>
      </c>
      <c r="F10" s="2"/>
    </row>
    <row r="11" spans="1:6" ht="12" customHeight="1" hidden="1">
      <c r="A11" s="2" t="s">
        <v>0</v>
      </c>
      <c r="B11" s="38" t="s">
        <v>160</v>
      </c>
      <c r="C11" s="38"/>
      <c r="D11" s="38"/>
      <c r="E11" s="38"/>
      <c r="F11" s="2"/>
    </row>
    <row r="12" spans="1:6" ht="12" customHeight="1" hidden="1">
      <c r="A12" s="2" t="s">
        <v>0</v>
      </c>
      <c r="B12" s="38" t="s">
        <v>100</v>
      </c>
      <c r="C12" s="38"/>
      <c r="D12" s="38"/>
      <c r="E12" s="38"/>
      <c r="F12" s="2"/>
    </row>
    <row r="13" spans="1:6" ht="12" customHeight="1" hidden="1">
      <c r="A13" s="2" t="s">
        <v>0</v>
      </c>
      <c r="B13" s="38" t="s">
        <v>101</v>
      </c>
      <c r="C13" s="38"/>
      <c r="D13" s="38"/>
      <c r="E13" s="38"/>
      <c r="F13" s="2"/>
    </row>
    <row r="14" spans="1:6" ht="12" customHeight="1" hidden="1">
      <c r="A14" s="2" t="s">
        <v>0</v>
      </c>
      <c r="B14" s="38" t="s">
        <v>102</v>
      </c>
      <c r="C14" s="38"/>
      <c r="D14" s="38"/>
      <c r="E14" s="38"/>
      <c r="F14" s="2"/>
    </row>
    <row r="15" spans="1:6" ht="12" customHeight="1" hidden="1">
      <c r="A15" s="2" t="s">
        <v>0</v>
      </c>
      <c r="B15" s="38" t="s">
        <v>9</v>
      </c>
      <c r="C15" s="38"/>
      <c r="D15" s="38"/>
      <c r="E15" s="38"/>
      <c r="F15" s="2"/>
    </row>
    <row r="16" spans="1:6" ht="25.5" customHeight="1" hidden="1">
      <c r="A16" s="2" t="s">
        <v>0</v>
      </c>
      <c r="B16" s="38" t="s">
        <v>161</v>
      </c>
      <c r="C16" s="38"/>
      <c r="D16" s="38"/>
      <c r="E16" s="38"/>
      <c r="F16" s="2"/>
    </row>
    <row r="17" spans="1:6" ht="29.25" customHeight="1">
      <c r="A17" s="2" t="s">
        <v>0</v>
      </c>
      <c r="B17" s="46" t="s">
        <v>162</v>
      </c>
      <c r="C17" s="46"/>
      <c r="D17" s="46"/>
      <c r="E17" s="46"/>
      <c r="F17" s="2"/>
    </row>
    <row r="18" spans="1:6" ht="61.5" customHeight="1">
      <c r="A18" s="2"/>
      <c r="B18" s="4" t="s">
        <v>19</v>
      </c>
      <c r="C18" s="38" t="s">
        <v>20</v>
      </c>
      <c r="D18" s="38"/>
      <c r="E18" s="38"/>
      <c r="F18" s="38"/>
    </row>
    <row r="19" spans="1:6" ht="21" customHeight="1">
      <c r="A19" s="2" t="s">
        <v>0</v>
      </c>
      <c r="B19" s="44"/>
      <c r="C19" s="44"/>
      <c r="D19" s="44"/>
      <c r="E19" s="44"/>
      <c r="F19" s="2"/>
    </row>
    <row r="20" spans="1:6" ht="12" customHeight="1">
      <c r="A20" s="2" t="s">
        <v>0</v>
      </c>
      <c r="B20" s="2" t="s">
        <v>21</v>
      </c>
      <c r="C20" s="2" t="s">
        <v>0</v>
      </c>
      <c r="D20" s="2" t="s">
        <v>0</v>
      </c>
      <c r="E20" s="3" t="s">
        <v>0</v>
      </c>
      <c r="F20" s="2"/>
    </row>
    <row r="21" ht="15" customHeight="1" hidden="1"/>
    <row r="22" ht="15" customHeight="1" hidden="1"/>
    <row r="23" ht="15" customHeight="1" hidden="1"/>
    <row r="24" ht="15" customHeight="1" hidden="1"/>
    <row r="25" ht="15" customHeight="1" hidden="1"/>
    <row r="26" ht="15" customHeight="1" hidden="1"/>
    <row r="27" ht="15" customHeight="1" hidden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spans="1:5" ht="24" customHeight="1">
      <c r="A39" s="9" t="s">
        <v>0</v>
      </c>
      <c r="B39" s="10" t="s">
        <v>163</v>
      </c>
      <c r="C39" s="10" t="s">
        <v>23</v>
      </c>
      <c r="D39" s="10" t="s">
        <v>107</v>
      </c>
      <c r="E39" s="10" t="s">
        <v>164</v>
      </c>
    </row>
    <row r="40" ht="15" customHeight="1" hidden="1"/>
    <row r="41" spans="1:5" ht="12" customHeight="1">
      <c r="A41" s="9" t="s">
        <v>0</v>
      </c>
      <c r="B41" s="32" t="s">
        <v>165</v>
      </c>
      <c r="C41" s="33"/>
      <c r="D41" s="33"/>
      <c r="E41" s="34"/>
    </row>
    <row r="42" spans="1:5" ht="24" customHeight="1">
      <c r="A42" s="9" t="s">
        <v>0</v>
      </c>
      <c r="B42" s="11" t="s">
        <v>166</v>
      </c>
      <c r="C42" s="21" t="s">
        <v>29</v>
      </c>
      <c r="D42" s="17"/>
      <c r="E42" s="17"/>
    </row>
    <row r="43" spans="1:5" ht="12" customHeight="1">
      <c r="A43" s="9" t="s">
        <v>0</v>
      </c>
      <c r="B43" s="28" t="s">
        <v>136</v>
      </c>
      <c r="C43" s="43"/>
      <c r="D43" s="43"/>
      <c r="E43" s="29"/>
    </row>
    <row r="44" spans="1:5" ht="12" customHeight="1">
      <c r="A44" s="9" t="s">
        <v>0</v>
      </c>
      <c r="B44" s="9" t="s">
        <v>167</v>
      </c>
      <c r="C44" s="15" t="s">
        <v>31</v>
      </c>
      <c r="D44" s="13"/>
      <c r="E44" s="13"/>
    </row>
    <row r="45" spans="1:5" ht="12" customHeight="1">
      <c r="A45" s="9" t="s">
        <v>0</v>
      </c>
      <c r="B45" s="9" t="s">
        <v>168</v>
      </c>
      <c r="C45" s="15" t="s">
        <v>33</v>
      </c>
      <c r="D45" s="13"/>
      <c r="E45" s="13"/>
    </row>
    <row r="46" spans="1:5" ht="12" customHeight="1">
      <c r="A46" s="9" t="s">
        <v>0</v>
      </c>
      <c r="B46" s="9" t="s">
        <v>169</v>
      </c>
      <c r="C46" s="15" t="s">
        <v>35</v>
      </c>
      <c r="D46" s="13"/>
      <c r="E46" s="13"/>
    </row>
    <row r="47" spans="1:5" ht="12" customHeight="1">
      <c r="A47" s="9" t="s">
        <v>0</v>
      </c>
      <c r="B47" s="9" t="s">
        <v>170</v>
      </c>
      <c r="C47" s="15" t="s">
        <v>37</v>
      </c>
      <c r="D47" s="13"/>
      <c r="E47" s="13"/>
    </row>
    <row r="48" spans="1:5" ht="12" customHeight="1">
      <c r="A48" s="9" t="s">
        <v>0</v>
      </c>
      <c r="B48" s="9" t="s">
        <v>171</v>
      </c>
      <c r="C48" s="15" t="s">
        <v>39</v>
      </c>
      <c r="D48" s="13"/>
      <c r="E48" s="13"/>
    </row>
    <row r="49" spans="1:5" ht="12" customHeight="1">
      <c r="A49" s="9" t="s">
        <v>0</v>
      </c>
      <c r="B49" s="9" t="s">
        <v>172</v>
      </c>
      <c r="C49" s="15" t="s">
        <v>41</v>
      </c>
      <c r="D49" s="13"/>
      <c r="E49" s="13"/>
    </row>
    <row r="50" spans="1:5" ht="24" customHeight="1">
      <c r="A50" s="9" t="s">
        <v>0</v>
      </c>
      <c r="B50" s="11" t="s">
        <v>173</v>
      </c>
      <c r="C50" s="21" t="s">
        <v>117</v>
      </c>
      <c r="D50" s="17">
        <f>SUM(D52:D58)</f>
        <v>499726.48382</v>
      </c>
      <c r="E50" s="17">
        <f>SUM(E52:E58)</f>
        <v>671441</v>
      </c>
    </row>
    <row r="51" spans="1:5" ht="12" customHeight="1">
      <c r="A51" s="9" t="s">
        <v>0</v>
      </c>
      <c r="B51" s="28" t="s">
        <v>136</v>
      </c>
      <c r="C51" s="43"/>
      <c r="D51" s="43"/>
      <c r="E51" s="29"/>
    </row>
    <row r="52" spans="1:5" ht="12" customHeight="1">
      <c r="A52" s="9" t="s">
        <v>0</v>
      </c>
      <c r="B52" s="9" t="s">
        <v>174</v>
      </c>
      <c r="C52" s="15" t="s">
        <v>119</v>
      </c>
      <c r="D52" s="13">
        <f>'[1]Лист6'!D21/1000</f>
        <v>216551.66787</v>
      </c>
      <c r="E52" s="13">
        <v>152044</v>
      </c>
    </row>
    <row r="53" spans="1:5" ht="12" customHeight="1">
      <c r="A53" s="9" t="s">
        <v>0</v>
      </c>
      <c r="B53" s="9" t="s">
        <v>175</v>
      </c>
      <c r="C53" s="15" t="s">
        <v>121</v>
      </c>
      <c r="D53" s="13">
        <f>'[1]Лист6'!E10/1000</f>
        <v>106149.8873</v>
      </c>
      <c r="E53" s="13">
        <v>81678</v>
      </c>
    </row>
    <row r="54" spans="1:5" ht="12" customHeight="1">
      <c r="A54" s="9" t="s">
        <v>0</v>
      </c>
      <c r="B54" s="9" t="s">
        <v>176</v>
      </c>
      <c r="C54" s="15" t="s">
        <v>123</v>
      </c>
      <c r="D54" s="13">
        <f>('[1]Лист6'!D22+'[1]Лист6'!D23)/1000</f>
        <v>110881.06213</v>
      </c>
      <c r="E54" s="13">
        <v>118874</v>
      </c>
    </row>
    <row r="55" spans="1:5" ht="12" customHeight="1">
      <c r="A55" s="9" t="s">
        <v>0</v>
      </c>
      <c r="B55" s="9" t="s">
        <v>177</v>
      </c>
      <c r="C55" s="15" t="s">
        <v>125</v>
      </c>
      <c r="D55" s="13"/>
      <c r="E55" s="13"/>
    </row>
    <row r="56" spans="1:5" ht="12" customHeight="1">
      <c r="A56" s="9" t="s">
        <v>0</v>
      </c>
      <c r="B56" s="9" t="s">
        <v>178</v>
      </c>
      <c r="C56" s="15" t="s">
        <v>127</v>
      </c>
      <c r="D56" s="13"/>
      <c r="E56" s="13"/>
    </row>
    <row r="57" spans="1:5" ht="12" customHeight="1">
      <c r="A57" s="9" t="s">
        <v>0</v>
      </c>
      <c r="B57" s="9" t="s">
        <v>179</v>
      </c>
      <c r="C57" s="15" t="s">
        <v>180</v>
      </c>
      <c r="D57" s="13">
        <f>'[1]Лист6'!E16/1000</f>
        <v>52252.43292</v>
      </c>
      <c r="E57" s="13">
        <v>34125</v>
      </c>
    </row>
    <row r="58" spans="1:5" ht="12" customHeight="1">
      <c r="A58" s="9" t="s">
        <v>0</v>
      </c>
      <c r="B58" s="9" t="s">
        <v>181</v>
      </c>
      <c r="C58" s="15" t="s">
        <v>182</v>
      </c>
      <c r="D58" s="13">
        <f>('[1]Лист6'!D8-'[1]Лист6'!C5+'[1]Лист6'!D24+'[1]Лист6'!D26+'[1]Лист6'!E20)/1000</f>
        <v>13891.4336</v>
      </c>
      <c r="E58" s="13">
        <v>284720</v>
      </c>
    </row>
    <row r="59" spans="1:5" ht="24" customHeight="1">
      <c r="A59" s="9" t="s">
        <v>0</v>
      </c>
      <c r="B59" s="11" t="s">
        <v>183</v>
      </c>
      <c r="C59" s="21" t="s">
        <v>184</v>
      </c>
      <c r="D59" s="17">
        <f>D42-D50</f>
        <v>-499726.48382</v>
      </c>
      <c r="E59" s="17">
        <f>E42-E50</f>
        <v>-671441</v>
      </c>
    </row>
    <row r="60" spans="1:5" ht="12" customHeight="1">
      <c r="A60" s="9" t="s">
        <v>0</v>
      </c>
      <c r="B60" s="32" t="s">
        <v>185</v>
      </c>
      <c r="C60" s="33"/>
      <c r="D60" s="33"/>
      <c r="E60" s="34"/>
    </row>
    <row r="61" spans="1:5" ht="24" customHeight="1">
      <c r="A61" s="9" t="s">
        <v>0</v>
      </c>
      <c r="B61" s="11" t="s">
        <v>186</v>
      </c>
      <c r="C61" s="21" t="s">
        <v>187</v>
      </c>
      <c r="D61" s="17">
        <f>SUM(D63:D73)</f>
        <v>16225.14284</v>
      </c>
      <c r="E61" s="17">
        <f>SUM(E63:E73)</f>
        <v>1233409.51017</v>
      </c>
    </row>
    <row r="62" spans="1:5" ht="12" customHeight="1">
      <c r="A62" s="9" t="s">
        <v>0</v>
      </c>
      <c r="B62" s="28" t="s">
        <v>136</v>
      </c>
      <c r="C62" s="43"/>
      <c r="D62" s="43"/>
      <c r="E62" s="29"/>
    </row>
    <row r="63" spans="1:5" ht="12" customHeight="1">
      <c r="A63" s="9" t="s">
        <v>0</v>
      </c>
      <c r="B63" s="9" t="s">
        <v>188</v>
      </c>
      <c r="C63" s="15" t="s">
        <v>189</v>
      </c>
      <c r="D63" s="13"/>
      <c r="E63" s="13"/>
    </row>
    <row r="64" spans="1:5" ht="12" customHeight="1">
      <c r="A64" s="9" t="s">
        <v>0</v>
      </c>
      <c r="B64" s="9" t="s">
        <v>190</v>
      </c>
      <c r="C64" s="15" t="s">
        <v>191</v>
      </c>
      <c r="D64" s="13"/>
      <c r="E64" s="13"/>
    </row>
    <row r="65" spans="1:5" ht="12" customHeight="1">
      <c r="A65" s="9" t="s">
        <v>0</v>
      </c>
      <c r="B65" s="9" t="s">
        <v>192</v>
      </c>
      <c r="C65" s="15" t="s">
        <v>193</v>
      </c>
      <c r="D65" s="13"/>
      <c r="E65" s="13"/>
    </row>
    <row r="66" spans="1:5" ht="24" customHeight="1">
      <c r="A66" s="9" t="s">
        <v>0</v>
      </c>
      <c r="B66" s="9" t="s">
        <v>194</v>
      </c>
      <c r="C66" s="15" t="s">
        <v>195</v>
      </c>
      <c r="D66" s="13"/>
      <c r="E66" s="13"/>
    </row>
    <row r="67" spans="1:5" ht="12" customHeight="1">
      <c r="A67" s="9" t="s">
        <v>0</v>
      </c>
      <c r="B67" s="9" t="s">
        <v>196</v>
      </c>
      <c r="C67" s="15" t="s">
        <v>197</v>
      </c>
      <c r="D67" s="13"/>
      <c r="E67" s="13"/>
    </row>
    <row r="68" spans="1:5" ht="12" customHeight="1">
      <c r="A68" s="9" t="s">
        <v>0</v>
      </c>
      <c r="B68" s="9" t="s">
        <v>198</v>
      </c>
      <c r="C68" s="15" t="s">
        <v>199</v>
      </c>
      <c r="D68" s="13"/>
      <c r="E68" s="13"/>
    </row>
    <row r="69" spans="1:5" ht="12" customHeight="1">
      <c r="A69" s="9" t="s">
        <v>0</v>
      </c>
      <c r="B69" s="9" t="s">
        <v>200</v>
      </c>
      <c r="C69" s="15" t="s">
        <v>201</v>
      </c>
      <c r="D69" s="13"/>
      <c r="E69" s="13">
        <v>1215545</v>
      </c>
    </row>
    <row r="70" spans="1:5" ht="13.5" customHeight="1">
      <c r="A70" s="9" t="s">
        <v>0</v>
      </c>
      <c r="B70" s="9" t="s">
        <v>202</v>
      </c>
      <c r="C70" s="15" t="s">
        <v>203</v>
      </c>
      <c r="D70" s="13"/>
      <c r="E70" s="13"/>
    </row>
    <row r="71" spans="1:5" ht="12" customHeight="1">
      <c r="A71" s="9" t="s">
        <v>0</v>
      </c>
      <c r="B71" s="9" t="s">
        <v>204</v>
      </c>
      <c r="C71" s="15" t="s">
        <v>205</v>
      </c>
      <c r="D71" s="13"/>
      <c r="E71" s="13"/>
    </row>
    <row r="72" spans="1:5" ht="12" customHeight="1">
      <c r="A72" s="9" t="s">
        <v>0</v>
      </c>
      <c r="B72" s="9" t="s">
        <v>171</v>
      </c>
      <c r="C72" s="15" t="s">
        <v>206</v>
      </c>
      <c r="D72" s="13">
        <f>('[1]Лист6'!J8+'[1]Лист6'!C9)/1000</f>
        <v>16225.14284</v>
      </c>
      <c r="E72" s="13">
        <f>('[1]Лист6'!J44+'[1]Лист6'!J63)/1000</f>
        <v>17864.51017</v>
      </c>
    </row>
    <row r="73" spans="1:5" ht="12" customHeight="1">
      <c r="A73" s="9" t="s">
        <v>0</v>
      </c>
      <c r="B73" s="9" t="s">
        <v>172</v>
      </c>
      <c r="C73" s="15" t="s">
        <v>207</v>
      </c>
      <c r="D73" s="13"/>
      <c r="E73" s="13"/>
    </row>
    <row r="74" spans="1:5" ht="24" customHeight="1">
      <c r="A74" s="9" t="s">
        <v>0</v>
      </c>
      <c r="B74" s="11" t="s">
        <v>208</v>
      </c>
      <c r="C74" s="21" t="s">
        <v>209</v>
      </c>
      <c r="D74" s="17">
        <f>SUM(D76:D86)</f>
        <v>0</v>
      </c>
      <c r="E74" s="17">
        <f>SUM(E76:E86)</f>
        <v>0</v>
      </c>
    </row>
    <row r="75" spans="1:5" ht="12" customHeight="1">
      <c r="A75" s="9" t="s">
        <v>0</v>
      </c>
      <c r="B75" s="28" t="s">
        <v>136</v>
      </c>
      <c r="C75" s="43"/>
      <c r="D75" s="43"/>
      <c r="E75" s="29"/>
    </row>
    <row r="76" spans="1:5" ht="12" customHeight="1">
      <c r="A76" s="9" t="s">
        <v>0</v>
      </c>
      <c r="B76" s="9" t="s">
        <v>210</v>
      </c>
      <c r="C76" s="15" t="s">
        <v>211</v>
      </c>
      <c r="D76" s="13"/>
      <c r="E76" s="13"/>
    </row>
    <row r="77" spans="1:5" ht="12" customHeight="1">
      <c r="A77" s="9" t="s">
        <v>0</v>
      </c>
      <c r="B77" s="9" t="s">
        <v>212</v>
      </c>
      <c r="C77" s="15" t="s">
        <v>213</v>
      </c>
      <c r="D77" s="13"/>
      <c r="E77" s="13"/>
    </row>
    <row r="78" spans="1:5" ht="12" customHeight="1">
      <c r="A78" s="9" t="s">
        <v>0</v>
      </c>
      <c r="B78" s="9" t="s">
        <v>214</v>
      </c>
      <c r="C78" s="15" t="s">
        <v>215</v>
      </c>
      <c r="D78" s="13"/>
      <c r="E78" s="13"/>
    </row>
    <row r="79" spans="1:5" ht="24" customHeight="1">
      <c r="A79" s="9" t="s">
        <v>0</v>
      </c>
      <c r="B79" s="9" t="s">
        <v>216</v>
      </c>
      <c r="C79" s="15" t="s">
        <v>217</v>
      </c>
      <c r="D79" s="13"/>
      <c r="E79" s="13"/>
    </row>
    <row r="80" spans="1:5" ht="12" customHeight="1">
      <c r="A80" s="9" t="s">
        <v>0</v>
      </c>
      <c r="B80" s="9" t="s">
        <v>218</v>
      </c>
      <c r="C80" s="15" t="s">
        <v>219</v>
      </c>
      <c r="D80" s="13"/>
      <c r="E80" s="13"/>
    </row>
    <row r="81" spans="1:5" ht="12" customHeight="1">
      <c r="A81" s="9" t="s">
        <v>0</v>
      </c>
      <c r="B81" s="9" t="s">
        <v>220</v>
      </c>
      <c r="C81" s="15" t="s">
        <v>221</v>
      </c>
      <c r="D81" s="13"/>
      <c r="E81" s="13"/>
    </row>
    <row r="82" spans="1:5" ht="12" customHeight="1">
      <c r="A82" s="9" t="s">
        <v>0</v>
      </c>
      <c r="B82" s="9" t="s">
        <v>222</v>
      </c>
      <c r="C82" s="15" t="s">
        <v>223</v>
      </c>
      <c r="D82" s="13"/>
      <c r="E82" s="13"/>
    </row>
    <row r="83" spans="1:5" ht="12" customHeight="1">
      <c r="A83" s="9" t="s">
        <v>0</v>
      </c>
      <c r="B83" s="9" t="s">
        <v>224</v>
      </c>
      <c r="C83" s="15" t="s">
        <v>225</v>
      </c>
      <c r="D83" s="13"/>
      <c r="E83" s="13"/>
    </row>
    <row r="84" spans="1:5" ht="13.5" customHeight="1">
      <c r="A84" s="9" t="s">
        <v>0</v>
      </c>
      <c r="B84" s="9" t="s">
        <v>202</v>
      </c>
      <c r="C84" s="15" t="s">
        <v>226</v>
      </c>
      <c r="D84" s="13"/>
      <c r="E84" s="13"/>
    </row>
    <row r="85" spans="1:5" ht="12" customHeight="1">
      <c r="A85" s="9" t="s">
        <v>0</v>
      </c>
      <c r="B85" s="9" t="s">
        <v>227</v>
      </c>
      <c r="C85" s="15" t="s">
        <v>228</v>
      </c>
      <c r="D85" s="13"/>
      <c r="E85" s="13"/>
    </row>
    <row r="86" spans="1:5" ht="12" customHeight="1">
      <c r="A86" s="9" t="s">
        <v>0</v>
      </c>
      <c r="B86" s="9" t="s">
        <v>181</v>
      </c>
      <c r="C86" s="15" t="s">
        <v>229</v>
      </c>
      <c r="D86" s="13"/>
      <c r="E86" s="13"/>
    </row>
    <row r="87" spans="1:5" ht="24" customHeight="1">
      <c r="A87" s="9" t="s">
        <v>0</v>
      </c>
      <c r="B87" s="11" t="s">
        <v>230</v>
      </c>
      <c r="C87" s="21" t="s">
        <v>231</v>
      </c>
      <c r="D87" s="17">
        <f>D61-D74</f>
        <v>16225.14284</v>
      </c>
      <c r="E87" s="17">
        <f>E61-E74</f>
        <v>1233409.51017</v>
      </c>
    </row>
    <row r="88" spans="1:5" ht="12" customHeight="1">
      <c r="A88" s="9" t="s">
        <v>0</v>
      </c>
      <c r="B88" s="32" t="s">
        <v>232</v>
      </c>
      <c r="C88" s="33"/>
      <c r="D88" s="33"/>
      <c r="E88" s="34"/>
    </row>
    <row r="89" spans="1:5" ht="24" customHeight="1">
      <c r="A89" s="9" t="s">
        <v>0</v>
      </c>
      <c r="B89" s="11" t="s">
        <v>233</v>
      </c>
      <c r="C89" s="21" t="s">
        <v>234</v>
      </c>
      <c r="D89" s="17">
        <f>SUM(D91:D94)</f>
        <v>0</v>
      </c>
      <c r="E89" s="17">
        <f>SUM(E91:E94)</f>
        <v>113286.48983</v>
      </c>
    </row>
    <row r="90" spans="1:5" ht="12" customHeight="1">
      <c r="A90" s="9" t="s">
        <v>0</v>
      </c>
      <c r="B90" s="28" t="s">
        <v>136</v>
      </c>
      <c r="C90" s="43"/>
      <c r="D90" s="43"/>
      <c r="E90" s="29"/>
    </row>
    <row r="91" spans="1:5" ht="12" customHeight="1">
      <c r="A91" s="9" t="s">
        <v>0</v>
      </c>
      <c r="B91" s="9" t="s">
        <v>235</v>
      </c>
      <c r="C91" s="15" t="s">
        <v>236</v>
      </c>
      <c r="D91" s="13"/>
      <c r="E91" s="13"/>
    </row>
    <row r="92" spans="1:5" ht="12" customHeight="1">
      <c r="A92" s="9" t="s">
        <v>0</v>
      </c>
      <c r="B92" s="9" t="s">
        <v>237</v>
      </c>
      <c r="C92" s="15" t="s">
        <v>238</v>
      </c>
      <c r="D92" s="13"/>
      <c r="E92" s="13"/>
    </row>
    <row r="93" spans="1:5" ht="12" customHeight="1">
      <c r="A93" s="9" t="s">
        <v>0</v>
      </c>
      <c r="B93" s="9" t="s">
        <v>171</v>
      </c>
      <c r="C93" s="15" t="s">
        <v>239</v>
      </c>
      <c r="D93" s="13"/>
      <c r="E93" s="13"/>
    </row>
    <row r="94" spans="1:5" ht="12" customHeight="1">
      <c r="A94" s="9" t="s">
        <v>0</v>
      </c>
      <c r="B94" s="9" t="s">
        <v>172</v>
      </c>
      <c r="C94" s="15" t="s">
        <v>240</v>
      </c>
      <c r="D94" s="13"/>
      <c r="E94" s="13">
        <f>131151-E72</f>
        <v>113286.48983</v>
      </c>
    </row>
    <row r="95" spans="1:5" ht="24" customHeight="1">
      <c r="A95" s="9" t="s">
        <v>0</v>
      </c>
      <c r="B95" s="11" t="s">
        <v>241</v>
      </c>
      <c r="C95" s="10">
        <v>100</v>
      </c>
      <c r="D95" s="17">
        <f>SUM(D97:D101)</f>
        <v>0</v>
      </c>
      <c r="E95" s="17">
        <f>SUM(E97:E101)</f>
        <v>0</v>
      </c>
    </row>
    <row r="96" spans="1:5" ht="12" customHeight="1">
      <c r="A96" s="9" t="s">
        <v>0</v>
      </c>
      <c r="B96" s="28" t="s">
        <v>136</v>
      </c>
      <c r="C96" s="43"/>
      <c r="D96" s="43"/>
      <c r="E96" s="29"/>
    </row>
    <row r="97" spans="1:5" ht="12" customHeight="1">
      <c r="A97" s="9" t="s">
        <v>0</v>
      </c>
      <c r="B97" s="9" t="s">
        <v>242</v>
      </c>
      <c r="C97" s="12">
        <v>101</v>
      </c>
      <c r="D97" s="13"/>
      <c r="E97" s="13"/>
    </row>
    <row r="98" spans="1:5" ht="12" customHeight="1">
      <c r="A98" s="9" t="s">
        <v>0</v>
      </c>
      <c r="B98" s="9" t="s">
        <v>177</v>
      </c>
      <c r="C98" s="12">
        <v>102</v>
      </c>
      <c r="D98" s="13"/>
      <c r="E98" s="13"/>
    </row>
    <row r="99" spans="1:5" ht="12" customHeight="1">
      <c r="A99" s="9" t="s">
        <v>0</v>
      </c>
      <c r="B99" s="9" t="s">
        <v>243</v>
      </c>
      <c r="C99" s="12">
        <v>103</v>
      </c>
      <c r="D99" s="13"/>
      <c r="E99" s="13"/>
    </row>
    <row r="100" spans="1:5" ht="12" customHeight="1">
      <c r="A100" s="9" t="s">
        <v>0</v>
      </c>
      <c r="B100" s="9" t="s">
        <v>244</v>
      </c>
      <c r="C100" s="12">
        <v>104</v>
      </c>
      <c r="D100" s="13"/>
      <c r="E100" s="13"/>
    </row>
    <row r="101" spans="1:5" ht="12" customHeight="1">
      <c r="A101" s="9" t="s">
        <v>0</v>
      </c>
      <c r="B101" s="9" t="s">
        <v>245</v>
      </c>
      <c r="C101" s="12">
        <v>105</v>
      </c>
      <c r="D101" s="13"/>
      <c r="E101" s="13"/>
    </row>
    <row r="102" spans="1:5" ht="24" customHeight="1">
      <c r="A102" s="9" t="s">
        <v>0</v>
      </c>
      <c r="B102" s="11" t="s">
        <v>246</v>
      </c>
      <c r="C102" s="10">
        <v>110</v>
      </c>
      <c r="D102" s="17">
        <f>D89-D95</f>
        <v>0</v>
      </c>
      <c r="E102" s="17">
        <f>E89-E95</f>
        <v>113286.48983</v>
      </c>
    </row>
    <row r="103" spans="1:5" ht="12" customHeight="1">
      <c r="A103" s="9" t="s">
        <v>0</v>
      </c>
      <c r="B103" s="11" t="s">
        <v>247</v>
      </c>
      <c r="C103" s="10">
        <v>120</v>
      </c>
      <c r="D103" s="17">
        <f>'[1]Лист6'!J27/1000-'[1]BS'!J53</f>
        <v>-92469.61649000004</v>
      </c>
      <c r="E103" s="17"/>
    </row>
    <row r="104" spans="1:5" ht="24" customHeight="1">
      <c r="A104" s="9" t="s">
        <v>0</v>
      </c>
      <c r="B104" s="11" t="s">
        <v>248</v>
      </c>
      <c r="C104" s="10">
        <v>130</v>
      </c>
      <c r="D104" s="17">
        <f>D59+D87+D102+D103</f>
        <v>-575970.95747</v>
      </c>
      <c r="E104" s="17">
        <f>E59+E87+E102+E103</f>
        <v>675254.9999999999</v>
      </c>
    </row>
    <row r="105" spans="1:5" ht="24" customHeight="1">
      <c r="A105" s="9" t="s">
        <v>0</v>
      </c>
      <c r="B105" s="11" t="s">
        <v>249</v>
      </c>
      <c r="C105" s="10">
        <v>140</v>
      </c>
      <c r="D105" s="17">
        <f>'[1]BS'!F48</f>
        <v>2294798</v>
      </c>
      <c r="E105" s="17">
        <v>2946299</v>
      </c>
    </row>
    <row r="106" spans="1:9" ht="24" customHeight="1">
      <c r="A106" s="9" t="s">
        <v>0</v>
      </c>
      <c r="B106" s="11" t="s">
        <v>250</v>
      </c>
      <c r="C106" s="10">
        <v>150</v>
      </c>
      <c r="D106" s="17">
        <f>'[1]BS'!E48</f>
        <v>1718827</v>
      </c>
      <c r="E106" s="17">
        <v>3621554</v>
      </c>
      <c r="I106" s="22">
        <f>D104+D105-D106</f>
        <v>0.042529999976977706</v>
      </c>
    </row>
    <row r="107" spans="2:6" ht="12" customHeight="1">
      <c r="B107" s="2" t="s">
        <v>0</v>
      </c>
      <c r="C107" s="2" t="s">
        <v>0</v>
      </c>
      <c r="D107" s="2" t="s">
        <v>0</v>
      </c>
      <c r="E107" s="2" t="s">
        <v>0</v>
      </c>
      <c r="F107" s="2"/>
    </row>
    <row r="108" spans="2:6" ht="12" customHeight="1">
      <c r="B108" s="2" t="s">
        <v>0</v>
      </c>
      <c r="C108" s="2" t="s">
        <v>0</v>
      </c>
      <c r="D108" s="2" t="s">
        <v>0</v>
      </c>
      <c r="E108" s="2" t="s">
        <v>0</v>
      </c>
      <c r="F108" s="2"/>
    </row>
    <row r="109" spans="2:6" ht="12" customHeight="1">
      <c r="B109" s="18" t="s">
        <v>251</v>
      </c>
      <c r="C109" s="5" t="s">
        <v>0</v>
      </c>
      <c r="D109" s="18" t="s">
        <v>0</v>
      </c>
      <c r="E109" s="2" t="s">
        <v>0</v>
      </c>
      <c r="F109" s="2"/>
    </row>
    <row r="110" spans="2:6" ht="12" customHeight="1">
      <c r="B110" s="5" t="s">
        <v>252</v>
      </c>
      <c r="C110" s="5" t="s">
        <v>0</v>
      </c>
      <c r="D110" s="6" t="s">
        <v>93</v>
      </c>
      <c r="E110" s="2" t="s">
        <v>0</v>
      </c>
      <c r="F110" s="2"/>
    </row>
    <row r="111" spans="2:6" ht="24.75" customHeight="1">
      <c r="B111" s="18" t="s">
        <v>253</v>
      </c>
      <c r="C111" s="5" t="s">
        <v>0</v>
      </c>
      <c r="D111" s="18" t="s">
        <v>0</v>
      </c>
      <c r="E111" s="2" t="s">
        <v>0</v>
      </c>
      <c r="F111" s="2"/>
    </row>
    <row r="112" spans="2:6" ht="12" customHeight="1">
      <c r="B112" s="5" t="s">
        <v>156</v>
      </c>
      <c r="C112" s="5" t="s">
        <v>0</v>
      </c>
      <c r="D112" s="6" t="s">
        <v>93</v>
      </c>
      <c r="E112" s="2" t="s">
        <v>0</v>
      </c>
      <c r="F112" s="2"/>
    </row>
    <row r="113" spans="2:6" ht="12" customHeight="1">
      <c r="B113" s="2" t="s">
        <v>95</v>
      </c>
      <c r="C113" s="2" t="s">
        <v>0</v>
      </c>
      <c r="D113" s="2" t="s">
        <v>0</v>
      </c>
      <c r="E113" s="2" t="s">
        <v>0</v>
      </c>
      <c r="F113" s="2"/>
    </row>
    <row r="114" ht="15" customHeight="1" hidden="1"/>
    <row r="115" ht="15" customHeight="1" hidden="1"/>
    <row r="116" ht="15" customHeight="1" hidden="1"/>
    <row r="117" ht="15" customHeight="1" hidden="1"/>
    <row r="118" ht="15" customHeight="1" hidden="1"/>
    <row r="119" ht="15" customHeight="1" hidden="1"/>
    <row r="120" ht="15" customHeight="1" hidden="1"/>
  </sheetData>
  <sheetProtection/>
  <mergeCells count="24">
    <mergeCell ref="C1:E1"/>
    <mergeCell ref="C2:E2"/>
    <mergeCell ref="C3:E3"/>
    <mergeCell ref="C4:E4"/>
    <mergeCell ref="B8:E8"/>
    <mergeCell ref="B9:E9"/>
    <mergeCell ref="B11:E11"/>
    <mergeCell ref="B12:E12"/>
    <mergeCell ref="B13:E13"/>
    <mergeCell ref="B14:E14"/>
    <mergeCell ref="B15:E15"/>
    <mergeCell ref="B16:E16"/>
    <mergeCell ref="B17:E17"/>
    <mergeCell ref="C18:F18"/>
    <mergeCell ref="B19:E19"/>
    <mergeCell ref="B41:E41"/>
    <mergeCell ref="B43:E43"/>
    <mergeCell ref="B51:E51"/>
    <mergeCell ref="B60:E60"/>
    <mergeCell ref="B62:E62"/>
    <mergeCell ref="B75:E75"/>
    <mergeCell ref="B88:E88"/>
    <mergeCell ref="B90:E90"/>
    <mergeCell ref="B96:E96"/>
  </mergeCells>
  <printOptions/>
  <pageMargins left="0.7086614173228347" right="0.7086614173228347" top="0.9448818897637796" bottom="0.7480314960629921" header="0.31496062992125984" footer="0.31496062992125984"/>
  <pageSetup fitToHeight="0" fitToWidth="1" horizontalDpi="600" verticalDpi="600" orientation="portrait" paperSize="9" scale="68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3"/>
  <sheetViews>
    <sheetView tabSelected="1" zoomScalePageLayoutView="0" workbookViewId="0" topLeftCell="B2">
      <selection activeCell="B5" sqref="A1:IV5"/>
    </sheetView>
  </sheetViews>
  <sheetFormatPr defaultColWidth="9.140625" defaultRowHeight="15" customHeight="1"/>
  <cols>
    <col min="1" max="1" width="2.8515625" style="1" hidden="1" customWidth="1"/>
    <col min="2" max="2" width="42.28125" style="1" customWidth="1"/>
    <col min="3" max="3" width="8.28125" style="1" customWidth="1"/>
    <col min="4" max="4" width="13.7109375" style="1" customWidth="1"/>
    <col min="5" max="5" width="12.8515625" style="1" customWidth="1"/>
    <col min="6" max="6" width="13.140625" style="1" customWidth="1"/>
    <col min="7" max="7" width="11.7109375" style="1" customWidth="1"/>
    <col min="8" max="8" width="16.140625" style="1" customWidth="1"/>
    <col min="9" max="9" width="12.8515625" style="1" customWidth="1"/>
    <col min="10" max="10" width="13.57421875" style="1" customWidth="1"/>
    <col min="11" max="11" width="3.28125" style="1" hidden="1" customWidth="1"/>
    <col min="12" max="16384" width="9.140625" style="1" customWidth="1"/>
  </cols>
  <sheetData>
    <row r="1" spans="1:11" ht="12" customHeight="1">
      <c r="A1" s="2"/>
      <c r="B1" s="2"/>
      <c r="C1" s="2"/>
      <c r="D1" s="2"/>
      <c r="E1" s="2"/>
      <c r="F1" s="2"/>
      <c r="G1" s="2"/>
      <c r="H1" s="42"/>
      <c r="I1" s="42"/>
      <c r="J1" s="42"/>
      <c r="K1" s="2"/>
    </row>
    <row r="2" spans="1:11" ht="12" customHeight="1">
      <c r="A2" s="2"/>
      <c r="B2" s="2"/>
      <c r="C2" s="2"/>
      <c r="D2" s="2"/>
      <c r="E2" s="2"/>
      <c r="F2" s="2"/>
      <c r="G2" s="2"/>
      <c r="H2" s="42"/>
      <c r="I2" s="42"/>
      <c r="J2" s="42"/>
      <c r="K2" s="2"/>
    </row>
    <row r="3" spans="1:11" ht="12" customHeight="1">
      <c r="A3" s="2"/>
      <c r="B3" s="2"/>
      <c r="C3" s="2"/>
      <c r="D3" s="2"/>
      <c r="E3" s="2"/>
      <c r="F3" s="2"/>
      <c r="G3" s="2"/>
      <c r="H3" s="42"/>
      <c r="I3" s="42"/>
      <c r="J3" s="42"/>
      <c r="K3" s="2"/>
    </row>
    <row r="4" spans="1:11" ht="12" customHeight="1">
      <c r="A4" s="2"/>
      <c r="B4" s="2"/>
      <c r="C4" s="2"/>
      <c r="D4" s="2"/>
      <c r="E4" s="2"/>
      <c r="F4" s="2"/>
      <c r="G4" s="2"/>
      <c r="H4" s="42"/>
      <c r="I4" s="42"/>
      <c r="J4" s="42"/>
      <c r="K4" s="2"/>
    </row>
    <row r="5" spans="1:11" ht="12" customHeight="1">
      <c r="A5" s="2"/>
      <c r="B5" s="2"/>
      <c r="C5" s="2"/>
      <c r="D5" s="2"/>
      <c r="E5" s="2"/>
      <c r="F5" s="2"/>
      <c r="G5" s="2"/>
      <c r="H5" s="2"/>
      <c r="I5" s="2"/>
      <c r="J5" s="3"/>
      <c r="K5" s="2"/>
    </row>
    <row r="6" spans="1:11" ht="12" customHeight="1">
      <c r="A6" s="2" t="s">
        <v>0</v>
      </c>
      <c r="B6" s="2" t="s">
        <v>0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3" t="s">
        <v>1</v>
      </c>
      <c r="K6" s="2"/>
    </row>
    <row r="7" spans="1:11" ht="14.25" customHeight="1">
      <c r="A7" s="2" t="s">
        <v>0</v>
      </c>
      <c r="B7" s="40" t="s">
        <v>254</v>
      </c>
      <c r="C7" s="40"/>
      <c r="D7" s="40"/>
      <c r="E7" s="40"/>
      <c r="F7" s="40"/>
      <c r="G7" s="40"/>
      <c r="H7" s="40"/>
      <c r="I7" s="40"/>
      <c r="J7" s="40"/>
      <c r="K7" s="2"/>
    </row>
    <row r="8" spans="1:11" ht="12" customHeight="1">
      <c r="A8" s="2" t="s">
        <v>0</v>
      </c>
      <c r="B8" s="44" t="s">
        <v>159</v>
      </c>
      <c r="C8" s="44"/>
      <c r="D8" s="44"/>
      <c r="E8" s="44"/>
      <c r="F8" s="44"/>
      <c r="G8" s="44"/>
      <c r="H8" s="44"/>
      <c r="I8" s="44"/>
      <c r="J8" s="44"/>
      <c r="K8" s="2"/>
    </row>
    <row r="9" spans="1:11" ht="12" customHeight="1" hidden="1">
      <c r="A9" s="2" t="s">
        <v>0</v>
      </c>
      <c r="B9" s="38" t="s">
        <v>255</v>
      </c>
      <c r="C9" s="38"/>
      <c r="D9" s="38"/>
      <c r="E9" s="38"/>
      <c r="F9" s="38"/>
      <c r="G9" s="38"/>
      <c r="H9" s="38"/>
      <c r="I9" s="38"/>
      <c r="J9" s="38"/>
      <c r="K9" s="2"/>
    </row>
    <row r="10" spans="1:11" ht="12" customHeight="1" hidden="1">
      <c r="A10" s="2" t="s">
        <v>0</v>
      </c>
      <c r="B10" s="38" t="s">
        <v>100</v>
      </c>
      <c r="C10" s="38"/>
      <c r="D10" s="38"/>
      <c r="E10" s="38"/>
      <c r="F10" s="38"/>
      <c r="G10" s="38"/>
      <c r="H10" s="38"/>
      <c r="I10" s="38"/>
      <c r="J10" s="38"/>
      <c r="K10" s="2"/>
    </row>
    <row r="11" spans="1:11" ht="12" customHeight="1" hidden="1">
      <c r="A11" s="2" t="s">
        <v>0</v>
      </c>
      <c r="B11" s="38" t="s">
        <v>101</v>
      </c>
      <c r="C11" s="38"/>
      <c r="D11" s="38"/>
      <c r="E11" s="38"/>
      <c r="F11" s="38"/>
      <c r="G11" s="38"/>
      <c r="H11" s="38"/>
      <c r="I11" s="38"/>
      <c r="J11" s="38"/>
      <c r="K11" s="2"/>
    </row>
    <row r="12" spans="1:11" ht="12" customHeight="1" hidden="1">
      <c r="A12" s="2" t="s">
        <v>0</v>
      </c>
      <c r="B12" s="38" t="s">
        <v>102</v>
      </c>
      <c r="C12" s="38"/>
      <c r="D12" s="38"/>
      <c r="E12" s="38"/>
      <c r="F12" s="38"/>
      <c r="G12" s="38"/>
      <c r="H12" s="38"/>
      <c r="I12" s="38"/>
      <c r="J12" s="38"/>
      <c r="K12" s="2"/>
    </row>
    <row r="13" spans="1:11" ht="12" customHeight="1" hidden="1">
      <c r="A13" s="2" t="s">
        <v>0</v>
      </c>
      <c r="B13" s="38" t="s">
        <v>9</v>
      </c>
      <c r="C13" s="38"/>
      <c r="D13" s="38"/>
      <c r="E13" s="38"/>
      <c r="F13" s="38"/>
      <c r="G13" s="38"/>
      <c r="H13" s="38"/>
      <c r="I13" s="38"/>
      <c r="J13" s="38"/>
      <c r="K13" s="2"/>
    </row>
    <row r="14" spans="1:11" ht="12" customHeight="1" hidden="1">
      <c r="A14" s="2" t="s">
        <v>0</v>
      </c>
      <c r="B14" s="38" t="s">
        <v>256</v>
      </c>
      <c r="C14" s="38"/>
      <c r="D14" s="38"/>
      <c r="E14" s="38"/>
      <c r="F14" s="38"/>
      <c r="G14" s="38"/>
      <c r="H14" s="38"/>
      <c r="I14" s="38"/>
      <c r="J14" s="38"/>
      <c r="K14" s="2"/>
    </row>
    <row r="15" spans="1:11" ht="12" customHeight="1" hidden="1">
      <c r="A15" s="2" t="s">
        <v>0</v>
      </c>
      <c r="B15" s="2" t="s">
        <v>0</v>
      </c>
      <c r="C15" s="2" t="s">
        <v>0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3" t="s">
        <v>1</v>
      </c>
      <c r="K15" s="2"/>
    </row>
    <row r="16" spans="1:11" ht="27" customHeight="1">
      <c r="A16" s="2" t="s">
        <v>0</v>
      </c>
      <c r="B16" s="27" t="s">
        <v>257</v>
      </c>
      <c r="C16" s="27"/>
      <c r="D16" s="27"/>
      <c r="E16" s="27"/>
      <c r="F16" s="27"/>
      <c r="G16" s="27"/>
      <c r="H16" s="27"/>
      <c r="I16" s="27"/>
      <c r="J16" s="27"/>
      <c r="K16" s="2"/>
    </row>
    <row r="17" spans="1:11" ht="30" customHeight="1">
      <c r="A17" s="2"/>
      <c r="B17" s="4" t="s">
        <v>19</v>
      </c>
      <c r="C17" s="38" t="s">
        <v>20</v>
      </c>
      <c r="D17" s="38"/>
      <c r="E17" s="38"/>
      <c r="F17" s="38"/>
      <c r="G17" s="38"/>
      <c r="H17" s="38"/>
      <c r="I17" s="38"/>
      <c r="J17" s="38"/>
      <c r="K17" s="2"/>
    </row>
    <row r="18" spans="1:11" ht="12" customHeight="1">
      <c r="A18" s="2"/>
      <c r="B18" s="36"/>
      <c r="C18" s="36"/>
      <c r="D18" s="36"/>
      <c r="E18" s="36"/>
      <c r="F18" s="36"/>
      <c r="G18" s="36"/>
      <c r="H18" s="36"/>
      <c r="I18" s="36"/>
      <c r="J18" s="36"/>
      <c r="K18" s="2"/>
    </row>
    <row r="19" spans="1:11" ht="12" customHeight="1">
      <c r="A19" s="2" t="s">
        <v>0</v>
      </c>
      <c r="B19" s="2" t="s">
        <v>21</v>
      </c>
      <c r="C19" s="2" t="s">
        <v>0</v>
      </c>
      <c r="D19" s="2" t="s">
        <v>0</v>
      </c>
      <c r="E19" s="2" t="s">
        <v>0</v>
      </c>
      <c r="F19" s="2" t="s">
        <v>0</v>
      </c>
      <c r="G19" s="2" t="s">
        <v>0</v>
      </c>
      <c r="H19" s="2" t="s">
        <v>0</v>
      </c>
      <c r="I19" s="2" t="s">
        <v>0</v>
      </c>
      <c r="J19" s="3" t="s">
        <v>0</v>
      </c>
      <c r="K19" s="2"/>
    </row>
    <row r="20" ht="15" customHeight="1" hidden="1"/>
    <row r="21" ht="15" customHeight="1" hidden="1"/>
    <row r="22" ht="15" customHeight="1" hidden="1"/>
    <row r="23" ht="15" customHeight="1" hidden="1"/>
    <row r="24" ht="15" customHeight="1" hidden="1"/>
    <row r="25" ht="15" customHeight="1" hidden="1"/>
    <row r="26" ht="15" customHeight="1" hidden="1"/>
    <row r="27" ht="15" customHeight="1" hidden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spans="1:10" ht="15" customHeight="1">
      <c r="A38" s="9" t="s">
        <v>0</v>
      </c>
      <c r="B38" s="47" t="s">
        <v>258</v>
      </c>
      <c r="C38" s="47" t="s">
        <v>23</v>
      </c>
      <c r="D38" s="32" t="s">
        <v>259</v>
      </c>
      <c r="E38" s="33"/>
      <c r="F38" s="33"/>
      <c r="G38" s="33"/>
      <c r="H38" s="34"/>
      <c r="I38" s="47" t="s">
        <v>88</v>
      </c>
      <c r="J38" s="47" t="s">
        <v>260</v>
      </c>
    </row>
    <row r="39" spans="1:10" ht="52.5" customHeight="1">
      <c r="A39" s="9" t="s">
        <v>0</v>
      </c>
      <c r="B39" s="48"/>
      <c r="C39" s="48"/>
      <c r="D39" s="10" t="s">
        <v>82</v>
      </c>
      <c r="E39" s="10" t="s">
        <v>83</v>
      </c>
      <c r="F39" s="10" t="s">
        <v>84</v>
      </c>
      <c r="G39" s="10" t="s">
        <v>85</v>
      </c>
      <c r="H39" s="10" t="s">
        <v>261</v>
      </c>
      <c r="I39" s="48"/>
      <c r="J39" s="48"/>
    </row>
    <row r="40" ht="15" customHeight="1" hidden="1"/>
    <row r="41" ht="15" customHeight="1" hidden="1"/>
    <row r="42" spans="1:10" ht="12" customHeight="1">
      <c r="A42" s="9" t="s">
        <v>0</v>
      </c>
      <c r="B42" s="9" t="s">
        <v>262</v>
      </c>
      <c r="C42" s="15" t="s">
        <v>29</v>
      </c>
      <c r="D42" s="13">
        <v>10751303</v>
      </c>
      <c r="E42" s="13"/>
      <c r="F42" s="13"/>
      <c r="G42" s="13"/>
      <c r="H42" s="13">
        <v>-2355852</v>
      </c>
      <c r="I42" s="13"/>
      <c r="J42" s="13">
        <v>8395451</v>
      </c>
    </row>
    <row r="43" spans="1:10" ht="12" customHeight="1">
      <c r="A43" s="9" t="s">
        <v>0</v>
      </c>
      <c r="B43" s="9" t="s">
        <v>263</v>
      </c>
      <c r="C43" s="15" t="s">
        <v>31</v>
      </c>
      <c r="D43" s="13"/>
      <c r="E43" s="13"/>
      <c r="F43" s="13"/>
      <c r="G43" s="13"/>
      <c r="H43" s="13"/>
      <c r="I43" s="13"/>
      <c r="J43" s="13"/>
    </row>
    <row r="44" spans="1:10" ht="12" customHeight="1">
      <c r="A44" s="9" t="s">
        <v>0</v>
      </c>
      <c r="B44" s="11" t="s">
        <v>264</v>
      </c>
      <c r="C44" s="10">
        <v>100</v>
      </c>
      <c r="D44" s="17">
        <v>10751303</v>
      </c>
      <c r="E44" s="17"/>
      <c r="F44" s="17"/>
      <c r="G44" s="17"/>
      <c r="H44" s="17">
        <v>-2355852</v>
      </c>
      <c r="I44" s="17"/>
      <c r="J44" s="17">
        <v>8395451</v>
      </c>
    </row>
    <row r="45" spans="1:10" ht="24" customHeight="1">
      <c r="A45" s="9" t="s">
        <v>0</v>
      </c>
      <c r="B45" s="11" t="s">
        <v>265</v>
      </c>
      <c r="C45" s="10">
        <v>200</v>
      </c>
      <c r="D45" s="17"/>
      <c r="E45" s="17"/>
      <c r="F45" s="17"/>
      <c r="G45" s="17"/>
      <c r="H45" s="17">
        <v>-479594</v>
      </c>
      <c r="I45" s="17"/>
      <c r="J45" s="17">
        <v>-479594</v>
      </c>
    </row>
    <row r="46" spans="1:10" ht="12" customHeight="1">
      <c r="A46" s="9" t="s">
        <v>0</v>
      </c>
      <c r="B46" s="9" t="s">
        <v>266</v>
      </c>
      <c r="C46" s="12">
        <v>210</v>
      </c>
      <c r="D46" s="13"/>
      <c r="E46" s="13"/>
      <c r="F46" s="13"/>
      <c r="G46" s="13"/>
      <c r="H46" s="13">
        <v>-479594</v>
      </c>
      <c r="I46" s="13"/>
      <c r="J46" s="13">
        <v>-479594</v>
      </c>
    </row>
    <row r="47" spans="1:10" ht="24" customHeight="1">
      <c r="A47" s="9" t="s">
        <v>0</v>
      </c>
      <c r="B47" s="9" t="s">
        <v>267</v>
      </c>
      <c r="C47" s="12">
        <v>220</v>
      </c>
      <c r="D47" s="13"/>
      <c r="E47" s="13"/>
      <c r="F47" s="13"/>
      <c r="G47" s="13"/>
      <c r="H47" s="13"/>
      <c r="I47" s="13"/>
      <c r="J47" s="13"/>
    </row>
    <row r="48" spans="1:10" ht="12" customHeight="1">
      <c r="A48" s="9" t="s">
        <v>0</v>
      </c>
      <c r="B48" s="28" t="s">
        <v>136</v>
      </c>
      <c r="C48" s="43"/>
      <c r="D48" s="43"/>
      <c r="E48" s="43"/>
      <c r="F48" s="43"/>
      <c r="G48" s="43"/>
      <c r="H48" s="43"/>
      <c r="I48" s="43"/>
      <c r="J48" s="29"/>
    </row>
    <row r="49" spans="1:10" ht="24" customHeight="1">
      <c r="A49" s="9" t="s">
        <v>0</v>
      </c>
      <c r="B49" s="9" t="s">
        <v>268</v>
      </c>
      <c r="C49" s="12">
        <v>221</v>
      </c>
      <c r="D49" s="13"/>
      <c r="E49" s="13"/>
      <c r="F49" s="13"/>
      <c r="G49" s="13"/>
      <c r="H49" s="13"/>
      <c r="I49" s="13"/>
      <c r="J49" s="13"/>
    </row>
    <row r="50" spans="1:10" ht="24" customHeight="1">
      <c r="A50" s="9" t="s">
        <v>0</v>
      </c>
      <c r="B50" s="9" t="s">
        <v>269</v>
      </c>
      <c r="C50" s="12">
        <v>222</v>
      </c>
      <c r="D50" s="13"/>
      <c r="E50" s="13"/>
      <c r="F50" s="13"/>
      <c r="G50" s="13"/>
      <c r="H50" s="13"/>
      <c r="I50" s="13"/>
      <c r="J50" s="13"/>
    </row>
    <row r="51" spans="1:10" ht="27.75" customHeight="1">
      <c r="A51" s="9" t="s">
        <v>0</v>
      </c>
      <c r="B51" s="9" t="s">
        <v>270</v>
      </c>
      <c r="C51" s="12">
        <v>223</v>
      </c>
      <c r="D51" s="13"/>
      <c r="E51" s="13"/>
      <c r="F51" s="13"/>
      <c r="G51" s="13"/>
      <c r="H51" s="13"/>
      <c r="I51" s="13"/>
      <c r="J51" s="13"/>
    </row>
    <row r="52" spans="1:10" ht="39.75" customHeight="1">
      <c r="A52" s="9" t="s">
        <v>0</v>
      </c>
      <c r="B52" s="9" t="s">
        <v>139</v>
      </c>
      <c r="C52" s="12">
        <v>224</v>
      </c>
      <c r="D52" s="13"/>
      <c r="E52" s="13"/>
      <c r="F52" s="13"/>
      <c r="G52" s="13"/>
      <c r="H52" s="13"/>
      <c r="I52" s="13"/>
      <c r="J52" s="13"/>
    </row>
    <row r="53" spans="1:10" ht="24" customHeight="1">
      <c r="A53" s="9" t="s">
        <v>0</v>
      </c>
      <c r="B53" s="9" t="s">
        <v>140</v>
      </c>
      <c r="C53" s="12">
        <v>225</v>
      </c>
      <c r="D53" s="13"/>
      <c r="E53" s="13"/>
      <c r="F53" s="13"/>
      <c r="G53" s="13"/>
      <c r="H53" s="13"/>
      <c r="I53" s="13"/>
      <c r="J53" s="13"/>
    </row>
    <row r="54" spans="1:10" ht="36" customHeight="1">
      <c r="A54" s="9" t="s">
        <v>0</v>
      </c>
      <c r="B54" s="9" t="s">
        <v>141</v>
      </c>
      <c r="C54" s="12">
        <v>226</v>
      </c>
      <c r="D54" s="13"/>
      <c r="E54" s="13"/>
      <c r="F54" s="13"/>
      <c r="G54" s="13"/>
      <c r="H54" s="13"/>
      <c r="I54" s="13"/>
      <c r="J54" s="13"/>
    </row>
    <row r="55" spans="1:10" ht="24" customHeight="1">
      <c r="A55" s="9" t="s">
        <v>0</v>
      </c>
      <c r="B55" s="9" t="s">
        <v>271</v>
      </c>
      <c r="C55" s="12">
        <v>227</v>
      </c>
      <c r="D55" s="13"/>
      <c r="E55" s="13"/>
      <c r="F55" s="13"/>
      <c r="G55" s="13"/>
      <c r="H55" s="13"/>
      <c r="I55" s="13"/>
      <c r="J55" s="13"/>
    </row>
    <row r="56" spans="1:10" ht="24" customHeight="1">
      <c r="A56" s="9" t="s">
        <v>0</v>
      </c>
      <c r="B56" s="9" t="s">
        <v>143</v>
      </c>
      <c r="C56" s="12">
        <v>228</v>
      </c>
      <c r="D56" s="13"/>
      <c r="E56" s="13"/>
      <c r="F56" s="13"/>
      <c r="G56" s="13"/>
      <c r="H56" s="13"/>
      <c r="I56" s="13"/>
      <c r="J56" s="13"/>
    </row>
    <row r="57" spans="1:10" ht="24" customHeight="1">
      <c r="A57" s="9" t="s">
        <v>0</v>
      </c>
      <c r="B57" s="9" t="s">
        <v>144</v>
      </c>
      <c r="C57" s="12">
        <v>229</v>
      </c>
      <c r="D57" s="13"/>
      <c r="E57" s="13"/>
      <c r="F57" s="13"/>
      <c r="G57" s="13"/>
      <c r="H57" s="13"/>
      <c r="I57" s="13"/>
      <c r="J57" s="13"/>
    </row>
    <row r="58" spans="1:10" ht="24" customHeight="1">
      <c r="A58" s="9" t="s">
        <v>0</v>
      </c>
      <c r="B58" s="11" t="s">
        <v>272</v>
      </c>
      <c r="C58" s="10">
        <v>300</v>
      </c>
      <c r="D58" s="17"/>
      <c r="E58" s="17"/>
      <c r="F58" s="17"/>
      <c r="G58" s="17"/>
      <c r="H58" s="17"/>
      <c r="I58" s="17"/>
      <c r="J58" s="17"/>
    </row>
    <row r="59" spans="1:10" ht="12" customHeight="1">
      <c r="A59" s="9" t="s">
        <v>0</v>
      </c>
      <c r="B59" s="28" t="s">
        <v>136</v>
      </c>
      <c r="C59" s="43"/>
      <c r="D59" s="43"/>
      <c r="E59" s="43"/>
      <c r="F59" s="43"/>
      <c r="G59" s="43"/>
      <c r="H59" s="43"/>
      <c r="I59" s="43"/>
      <c r="J59" s="29"/>
    </row>
    <row r="60" spans="1:10" ht="12" customHeight="1">
      <c r="A60" s="9" t="s">
        <v>0</v>
      </c>
      <c r="B60" s="9" t="s">
        <v>273</v>
      </c>
      <c r="C60" s="12">
        <v>310</v>
      </c>
      <c r="D60" s="13"/>
      <c r="E60" s="13"/>
      <c r="F60" s="13"/>
      <c r="G60" s="13"/>
      <c r="H60" s="13"/>
      <c r="I60" s="13"/>
      <c r="J60" s="13"/>
    </row>
    <row r="61" spans="1:10" ht="12" customHeight="1">
      <c r="A61" s="9" t="s">
        <v>0</v>
      </c>
      <c r="B61" s="28" t="s">
        <v>136</v>
      </c>
      <c r="C61" s="43"/>
      <c r="D61" s="43"/>
      <c r="E61" s="43"/>
      <c r="F61" s="43"/>
      <c r="G61" s="43"/>
      <c r="H61" s="43"/>
      <c r="I61" s="43"/>
      <c r="J61" s="29"/>
    </row>
    <row r="62" spans="1:10" ht="12" customHeight="1">
      <c r="A62" s="9" t="s">
        <v>0</v>
      </c>
      <c r="B62" s="9" t="s">
        <v>274</v>
      </c>
      <c r="C62" s="12" t="s">
        <v>0</v>
      </c>
      <c r="D62" s="13"/>
      <c r="E62" s="13"/>
      <c r="F62" s="13"/>
      <c r="G62" s="13"/>
      <c r="H62" s="13"/>
      <c r="I62" s="13"/>
      <c r="J62" s="13"/>
    </row>
    <row r="63" spans="1:10" ht="24" customHeight="1">
      <c r="A63" s="9" t="s">
        <v>0</v>
      </c>
      <c r="B63" s="9" t="s">
        <v>275</v>
      </c>
      <c r="C63" s="12" t="s">
        <v>0</v>
      </c>
      <c r="D63" s="13"/>
      <c r="E63" s="13"/>
      <c r="F63" s="13"/>
      <c r="G63" s="13"/>
      <c r="H63" s="13"/>
      <c r="I63" s="13"/>
      <c r="J63" s="13"/>
    </row>
    <row r="64" spans="1:10" ht="24" customHeight="1">
      <c r="A64" s="9" t="s">
        <v>0</v>
      </c>
      <c r="B64" s="9" t="s">
        <v>276</v>
      </c>
      <c r="C64" s="12" t="s">
        <v>0</v>
      </c>
      <c r="D64" s="13"/>
      <c r="E64" s="13"/>
      <c r="F64" s="13"/>
      <c r="G64" s="13"/>
      <c r="H64" s="13"/>
      <c r="I64" s="13"/>
      <c r="J64" s="13"/>
    </row>
    <row r="65" spans="1:10" ht="12" customHeight="1">
      <c r="A65" s="9" t="s">
        <v>0</v>
      </c>
      <c r="B65" s="9" t="s">
        <v>277</v>
      </c>
      <c r="C65" s="12">
        <v>311</v>
      </c>
      <c r="D65" s="13"/>
      <c r="E65" s="13"/>
      <c r="F65" s="13"/>
      <c r="G65" s="13"/>
      <c r="H65" s="13"/>
      <c r="I65" s="13"/>
      <c r="J65" s="13"/>
    </row>
    <row r="66" spans="1:10" ht="12" customHeight="1">
      <c r="A66" s="9" t="s">
        <v>0</v>
      </c>
      <c r="B66" s="9" t="s">
        <v>278</v>
      </c>
      <c r="C66" s="12">
        <v>312</v>
      </c>
      <c r="D66" s="13"/>
      <c r="E66" s="13"/>
      <c r="F66" s="13"/>
      <c r="G66" s="13"/>
      <c r="H66" s="13"/>
      <c r="I66" s="13"/>
      <c r="J66" s="13"/>
    </row>
    <row r="67" spans="1:10" ht="24" customHeight="1">
      <c r="A67" s="9" t="s">
        <v>0</v>
      </c>
      <c r="B67" s="9" t="s">
        <v>279</v>
      </c>
      <c r="C67" s="12">
        <v>313</v>
      </c>
      <c r="D67" s="13"/>
      <c r="E67" s="13"/>
      <c r="F67" s="13"/>
      <c r="G67" s="13"/>
      <c r="H67" s="13"/>
      <c r="I67" s="13"/>
      <c r="J67" s="13"/>
    </row>
    <row r="68" spans="1:10" ht="24" customHeight="1">
      <c r="A68" s="9" t="s">
        <v>0</v>
      </c>
      <c r="B68" s="9" t="s">
        <v>280</v>
      </c>
      <c r="C68" s="12">
        <v>314</v>
      </c>
      <c r="D68" s="13"/>
      <c r="E68" s="13"/>
      <c r="F68" s="13"/>
      <c r="G68" s="13"/>
      <c r="H68" s="13"/>
      <c r="I68" s="13"/>
      <c r="J68" s="13"/>
    </row>
    <row r="69" spans="1:10" ht="12" customHeight="1">
      <c r="A69" s="9" t="s">
        <v>0</v>
      </c>
      <c r="B69" s="9" t="s">
        <v>281</v>
      </c>
      <c r="C69" s="12">
        <v>315</v>
      </c>
      <c r="D69" s="13"/>
      <c r="E69" s="13"/>
      <c r="F69" s="13"/>
      <c r="G69" s="13"/>
      <c r="H69" s="13"/>
      <c r="I69" s="13"/>
      <c r="J69" s="13"/>
    </row>
    <row r="70" spans="1:10" ht="12" customHeight="1">
      <c r="A70" s="9" t="s">
        <v>0</v>
      </c>
      <c r="B70" s="9" t="s">
        <v>282</v>
      </c>
      <c r="C70" s="12">
        <v>316</v>
      </c>
      <c r="D70" s="13"/>
      <c r="E70" s="13"/>
      <c r="F70" s="13"/>
      <c r="G70" s="13"/>
      <c r="H70" s="13"/>
      <c r="I70" s="13"/>
      <c r="J70" s="13"/>
    </row>
    <row r="71" spans="1:10" ht="12" customHeight="1">
      <c r="A71" s="9" t="s">
        <v>0</v>
      </c>
      <c r="B71" s="9" t="s">
        <v>283</v>
      </c>
      <c r="C71" s="12">
        <v>317</v>
      </c>
      <c r="D71" s="13"/>
      <c r="E71" s="13"/>
      <c r="F71" s="13"/>
      <c r="G71" s="13"/>
      <c r="H71" s="13"/>
      <c r="I71" s="13"/>
      <c r="J71" s="13"/>
    </row>
    <row r="72" spans="1:10" ht="24" customHeight="1">
      <c r="A72" s="9" t="s">
        <v>0</v>
      </c>
      <c r="B72" s="9" t="s">
        <v>284</v>
      </c>
      <c r="C72" s="12">
        <v>318</v>
      </c>
      <c r="D72" s="13"/>
      <c r="E72" s="13"/>
      <c r="F72" s="13"/>
      <c r="G72" s="13"/>
      <c r="H72" s="13"/>
      <c r="I72" s="13"/>
      <c r="J72" s="13"/>
    </row>
    <row r="73" spans="1:10" ht="12" customHeight="1">
      <c r="A73" s="9" t="s">
        <v>0</v>
      </c>
      <c r="B73" s="9" t="s">
        <v>285</v>
      </c>
      <c r="C73" s="12">
        <v>319</v>
      </c>
      <c r="D73" s="13"/>
      <c r="E73" s="13"/>
      <c r="F73" s="13"/>
      <c r="G73" s="13"/>
      <c r="H73" s="13"/>
      <c r="I73" s="13"/>
      <c r="J73" s="13"/>
    </row>
    <row r="74" spans="1:10" ht="24" customHeight="1">
      <c r="A74" s="9" t="s">
        <v>0</v>
      </c>
      <c r="B74" s="11" t="s">
        <v>286</v>
      </c>
      <c r="C74" s="10">
        <v>400</v>
      </c>
      <c r="D74" s="17">
        <v>10751303</v>
      </c>
      <c r="E74" s="17"/>
      <c r="F74" s="17"/>
      <c r="G74" s="17"/>
      <c r="H74" s="17">
        <v>-2835446</v>
      </c>
      <c r="I74" s="17"/>
      <c r="J74" s="17">
        <v>7915857</v>
      </c>
    </row>
    <row r="75" spans="1:10" ht="12" customHeight="1">
      <c r="A75" s="9" t="s">
        <v>0</v>
      </c>
      <c r="B75" s="9" t="s">
        <v>263</v>
      </c>
      <c r="C75" s="12">
        <v>401</v>
      </c>
      <c r="D75" s="13"/>
      <c r="E75" s="13"/>
      <c r="F75" s="13"/>
      <c r="G75" s="13"/>
      <c r="H75" s="13"/>
      <c r="I75" s="13"/>
      <c r="J75" s="13"/>
    </row>
    <row r="76" spans="1:10" ht="12" customHeight="1">
      <c r="A76" s="9" t="s">
        <v>0</v>
      </c>
      <c r="B76" s="11" t="s">
        <v>287</v>
      </c>
      <c r="C76" s="10">
        <v>500</v>
      </c>
      <c r="D76" s="17">
        <v>10751303</v>
      </c>
      <c r="E76" s="17"/>
      <c r="F76" s="17"/>
      <c r="G76" s="17"/>
      <c r="H76" s="17">
        <v>-2835446</v>
      </c>
      <c r="I76" s="17"/>
      <c r="J76" s="17">
        <v>7915857</v>
      </c>
    </row>
    <row r="77" spans="1:10" ht="24" customHeight="1">
      <c r="A77" s="9" t="s">
        <v>0</v>
      </c>
      <c r="B77" s="11" t="s">
        <v>288</v>
      </c>
      <c r="C77" s="10">
        <v>600</v>
      </c>
      <c r="D77" s="17"/>
      <c r="E77" s="17"/>
      <c r="F77" s="17"/>
      <c r="G77" s="17"/>
      <c r="H77" s="17">
        <v>-369813</v>
      </c>
      <c r="I77" s="17"/>
      <c r="J77" s="17">
        <v>-369813</v>
      </c>
    </row>
    <row r="78" spans="1:10" ht="12" customHeight="1">
      <c r="A78" s="9" t="s">
        <v>0</v>
      </c>
      <c r="B78" s="9" t="s">
        <v>266</v>
      </c>
      <c r="C78" s="12">
        <v>610</v>
      </c>
      <c r="D78" s="13"/>
      <c r="E78" s="13"/>
      <c r="F78" s="13"/>
      <c r="G78" s="13"/>
      <c r="H78" s="13">
        <v>-369813</v>
      </c>
      <c r="I78" s="13"/>
      <c r="J78" s="13">
        <v>-369813</v>
      </c>
    </row>
    <row r="79" spans="1:10" ht="24" customHeight="1">
      <c r="A79" s="9" t="s">
        <v>0</v>
      </c>
      <c r="B79" s="9" t="s">
        <v>289</v>
      </c>
      <c r="C79" s="12">
        <v>620</v>
      </c>
      <c r="D79" s="13"/>
      <c r="E79" s="13"/>
      <c r="F79" s="13"/>
      <c r="G79" s="13"/>
      <c r="H79" s="13"/>
      <c r="I79" s="13"/>
      <c r="J79" s="13"/>
    </row>
    <row r="80" spans="1:10" ht="12" customHeight="1">
      <c r="A80" s="9" t="s">
        <v>0</v>
      </c>
      <c r="B80" s="28" t="s">
        <v>136</v>
      </c>
      <c r="C80" s="43"/>
      <c r="D80" s="43"/>
      <c r="E80" s="43"/>
      <c r="F80" s="43"/>
      <c r="G80" s="43"/>
      <c r="H80" s="43"/>
      <c r="I80" s="43"/>
      <c r="J80" s="29"/>
    </row>
    <row r="81" spans="1:10" ht="24" customHeight="1">
      <c r="A81" s="9" t="s">
        <v>0</v>
      </c>
      <c r="B81" s="9" t="s">
        <v>268</v>
      </c>
      <c r="C81" s="12">
        <v>621</v>
      </c>
      <c r="D81" s="13"/>
      <c r="E81" s="13"/>
      <c r="F81" s="13"/>
      <c r="G81" s="13"/>
      <c r="H81" s="13"/>
      <c r="I81" s="13"/>
      <c r="J81" s="13"/>
    </row>
    <row r="82" spans="1:10" ht="24" customHeight="1">
      <c r="A82" s="9" t="s">
        <v>0</v>
      </c>
      <c r="B82" s="9" t="s">
        <v>269</v>
      </c>
      <c r="C82" s="12">
        <v>622</v>
      </c>
      <c r="D82" s="13"/>
      <c r="E82" s="13"/>
      <c r="F82" s="13"/>
      <c r="G82" s="13"/>
      <c r="H82" s="13"/>
      <c r="I82" s="13"/>
      <c r="J82" s="13"/>
    </row>
    <row r="83" spans="1:10" ht="27" customHeight="1">
      <c r="A83" s="9" t="s">
        <v>0</v>
      </c>
      <c r="B83" s="9" t="s">
        <v>270</v>
      </c>
      <c r="C83" s="12">
        <v>623</v>
      </c>
      <c r="D83" s="13"/>
      <c r="E83" s="13"/>
      <c r="F83" s="13"/>
      <c r="G83" s="13"/>
      <c r="H83" s="13"/>
      <c r="I83" s="13"/>
      <c r="J83" s="13"/>
    </row>
    <row r="84" spans="1:10" ht="41.25" customHeight="1">
      <c r="A84" s="9" t="s">
        <v>0</v>
      </c>
      <c r="B84" s="9" t="s">
        <v>139</v>
      </c>
      <c r="C84" s="12">
        <v>624</v>
      </c>
      <c r="D84" s="13"/>
      <c r="E84" s="13"/>
      <c r="F84" s="13"/>
      <c r="G84" s="13"/>
      <c r="H84" s="13"/>
      <c r="I84" s="13"/>
      <c r="J84" s="13"/>
    </row>
    <row r="85" spans="1:10" ht="24" customHeight="1">
      <c r="A85" s="9" t="s">
        <v>0</v>
      </c>
      <c r="B85" s="9" t="s">
        <v>140</v>
      </c>
      <c r="C85" s="12">
        <v>625</v>
      </c>
      <c r="D85" s="13"/>
      <c r="E85" s="13"/>
      <c r="F85" s="13"/>
      <c r="G85" s="13"/>
      <c r="H85" s="13"/>
      <c r="I85" s="13"/>
      <c r="J85" s="13"/>
    </row>
    <row r="86" spans="1:10" ht="36" customHeight="1">
      <c r="A86" s="9" t="s">
        <v>0</v>
      </c>
      <c r="B86" s="9" t="s">
        <v>290</v>
      </c>
      <c r="C86" s="12">
        <v>626</v>
      </c>
      <c r="D86" s="13"/>
      <c r="E86" s="13"/>
      <c r="F86" s="13"/>
      <c r="G86" s="13"/>
      <c r="H86" s="13"/>
      <c r="I86" s="13"/>
      <c r="J86" s="13"/>
    </row>
    <row r="87" spans="1:10" ht="24" customHeight="1">
      <c r="A87" s="9" t="s">
        <v>0</v>
      </c>
      <c r="B87" s="9" t="s">
        <v>271</v>
      </c>
      <c r="C87" s="12">
        <v>627</v>
      </c>
      <c r="D87" s="13"/>
      <c r="E87" s="13"/>
      <c r="F87" s="13"/>
      <c r="G87" s="13"/>
      <c r="H87" s="13"/>
      <c r="I87" s="13"/>
      <c r="J87" s="13"/>
    </row>
    <row r="88" spans="1:10" ht="24" customHeight="1">
      <c r="A88" s="9" t="s">
        <v>0</v>
      </c>
      <c r="B88" s="9" t="s">
        <v>143</v>
      </c>
      <c r="C88" s="12">
        <v>628</v>
      </c>
      <c r="D88" s="13"/>
      <c r="E88" s="13"/>
      <c r="F88" s="13"/>
      <c r="G88" s="13"/>
      <c r="H88" s="13"/>
      <c r="I88" s="13"/>
      <c r="J88" s="13"/>
    </row>
    <row r="89" spans="1:10" ht="24.75" customHeight="1">
      <c r="A89" s="9" t="s">
        <v>0</v>
      </c>
      <c r="B89" s="9" t="s">
        <v>144</v>
      </c>
      <c r="C89" s="12">
        <v>629</v>
      </c>
      <c r="D89" s="13"/>
      <c r="E89" s="13"/>
      <c r="F89" s="13"/>
      <c r="G89" s="13"/>
      <c r="H89" s="13"/>
      <c r="I89" s="13"/>
      <c r="J89" s="13"/>
    </row>
    <row r="90" spans="1:10" ht="24" customHeight="1">
      <c r="A90" s="9" t="s">
        <v>0</v>
      </c>
      <c r="B90" s="11" t="s">
        <v>291</v>
      </c>
      <c r="C90" s="10">
        <v>700</v>
      </c>
      <c r="D90" s="17"/>
      <c r="E90" s="17"/>
      <c r="F90" s="17"/>
      <c r="G90" s="17"/>
      <c r="H90" s="17"/>
      <c r="I90" s="17"/>
      <c r="J90" s="17"/>
    </row>
    <row r="91" spans="1:10" ht="12" customHeight="1">
      <c r="A91" s="9" t="s">
        <v>0</v>
      </c>
      <c r="B91" s="28" t="s">
        <v>136</v>
      </c>
      <c r="C91" s="43"/>
      <c r="D91" s="43"/>
      <c r="E91" s="43"/>
      <c r="F91" s="43"/>
      <c r="G91" s="43"/>
      <c r="H91" s="43"/>
      <c r="I91" s="43"/>
      <c r="J91" s="29"/>
    </row>
    <row r="92" spans="1:10" ht="12" customHeight="1">
      <c r="A92" s="9" t="s">
        <v>0</v>
      </c>
      <c r="B92" s="9" t="s">
        <v>292</v>
      </c>
      <c r="C92" s="12">
        <v>710</v>
      </c>
      <c r="D92" s="13"/>
      <c r="E92" s="13"/>
      <c r="F92" s="13"/>
      <c r="G92" s="13"/>
      <c r="H92" s="13"/>
      <c r="I92" s="13"/>
      <c r="J92" s="13"/>
    </row>
    <row r="93" spans="1:10" ht="12" customHeight="1">
      <c r="A93" s="9" t="s">
        <v>0</v>
      </c>
      <c r="B93" s="28" t="s">
        <v>136</v>
      </c>
      <c r="C93" s="43"/>
      <c r="D93" s="43"/>
      <c r="E93" s="43"/>
      <c r="F93" s="43"/>
      <c r="G93" s="43"/>
      <c r="H93" s="43"/>
      <c r="I93" s="43"/>
      <c r="J93" s="29"/>
    </row>
    <row r="94" spans="1:10" ht="12" customHeight="1">
      <c r="A94" s="9" t="s">
        <v>0</v>
      </c>
      <c r="B94" s="9" t="s">
        <v>274</v>
      </c>
      <c r="C94" s="12" t="s">
        <v>0</v>
      </c>
      <c r="D94" s="13"/>
      <c r="E94" s="13"/>
      <c r="F94" s="13"/>
      <c r="G94" s="13"/>
      <c r="H94" s="13"/>
      <c r="I94" s="13"/>
      <c r="J94" s="13"/>
    </row>
    <row r="95" spans="1:10" ht="24" customHeight="1">
      <c r="A95" s="9" t="s">
        <v>0</v>
      </c>
      <c r="B95" s="9" t="s">
        <v>275</v>
      </c>
      <c r="C95" s="12" t="s">
        <v>0</v>
      </c>
      <c r="D95" s="13"/>
      <c r="E95" s="13"/>
      <c r="F95" s="13"/>
      <c r="G95" s="13"/>
      <c r="H95" s="13"/>
      <c r="I95" s="13"/>
      <c r="J95" s="13"/>
    </row>
    <row r="96" spans="1:10" ht="24" customHeight="1">
      <c r="A96" s="9" t="s">
        <v>0</v>
      </c>
      <c r="B96" s="9" t="s">
        <v>276</v>
      </c>
      <c r="C96" s="12" t="s">
        <v>0</v>
      </c>
      <c r="D96" s="13"/>
      <c r="E96" s="13"/>
      <c r="F96" s="13"/>
      <c r="G96" s="13"/>
      <c r="H96" s="13"/>
      <c r="I96" s="13"/>
      <c r="J96" s="13"/>
    </row>
    <row r="97" spans="1:10" ht="12" customHeight="1">
      <c r="A97" s="9" t="s">
        <v>0</v>
      </c>
      <c r="B97" s="9" t="s">
        <v>277</v>
      </c>
      <c r="C97" s="12">
        <v>711</v>
      </c>
      <c r="D97" s="13"/>
      <c r="E97" s="13"/>
      <c r="F97" s="13"/>
      <c r="G97" s="13"/>
      <c r="H97" s="13"/>
      <c r="I97" s="13"/>
      <c r="J97" s="13"/>
    </row>
    <row r="98" spans="1:10" ht="12" customHeight="1">
      <c r="A98" s="9" t="s">
        <v>0</v>
      </c>
      <c r="B98" s="9" t="s">
        <v>278</v>
      </c>
      <c r="C98" s="12">
        <v>712</v>
      </c>
      <c r="D98" s="13"/>
      <c r="E98" s="13"/>
      <c r="F98" s="13"/>
      <c r="G98" s="13"/>
      <c r="H98" s="13"/>
      <c r="I98" s="13"/>
      <c r="J98" s="13"/>
    </row>
    <row r="99" spans="1:10" ht="24" customHeight="1">
      <c r="A99" s="9" t="s">
        <v>0</v>
      </c>
      <c r="B99" s="9" t="s">
        <v>293</v>
      </c>
      <c r="C99" s="12">
        <v>713</v>
      </c>
      <c r="D99" s="13"/>
      <c r="E99" s="13"/>
      <c r="F99" s="13"/>
      <c r="G99" s="13"/>
      <c r="H99" s="13"/>
      <c r="I99" s="13"/>
      <c r="J99" s="13"/>
    </row>
    <row r="100" spans="1:10" ht="24" customHeight="1">
      <c r="A100" s="9" t="s">
        <v>0</v>
      </c>
      <c r="B100" s="9" t="s">
        <v>280</v>
      </c>
      <c r="C100" s="12">
        <v>714</v>
      </c>
      <c r="D100" s="13"/>
      <c r="E100" s="13"/>
      <c r="F100" s="13"/>
      <c r="G100" s="13"/>
      <c r="H100" s="13"/>
      <c r="I100" s="13"/>
      <c r="J100" s="13"/>
    </row>
    <row r="101" spans="1:10" ht="12" customHeight="1">
      <c r="A101" s="9" t="s">
        <v>0</v>
      </c>
      <c r="B101" s="9" t="s">
        <v>281</v>
      </c>
      <c r="C101" s="12">
        <v>715</v>
      </c>
      <c r="D101" s="13"/>
      <c r="E101" s="13"/>
      <c r="F101" s="13"/>
      <c r="G101" s="13"/>
      <c r="H101" s="13"/>
      <c r="I101" s="13"/>
      <c r="J101" s="13"/>
    </row>
    <row r="102" spans="1:10" ht="12" customHeight="1">
      <c r="A102" s="9" t="s">
        <v>0</v>
      </c>
      <c r="B102" s="9" t="s">
        <v>282</v>
      </c>
      <c r="C102" s="12">
        <v>716</v>
      </c>
      <c r="D102" s="13"/>
      <c r="E102" s="13"/>
      <c r="F102" s="13"/>
      <c r="G102" s="13"/>
      <c r="H102" s="13"/>
      <c r="I102" s="13"/>
      <c r="J102" s="13"/>
    </row>
    <row r="103" spans="1:10" ht="12" customHeight="1">
      <c r="A103" s="9" t="s">
        <v>0</v>
      </c>
      <c r="B103" s="9" t="s">
        <v>283</v>
      </c>
      <c r="C103" s="12">
        <v>717</v>
      </c>
      <c r="D103" s="13"/>
      <c r="E103" s="13"/>
      <c r="F103" s="13"/>
      <c r="G103" s="13"/>
      <c r="H103" s="13"/>
      <c r="I103" s="13"/>
      <c r="J103" s="13"/>
    </row>
    <row r="104" spans="1:10" ht="24" customHeight="1">
      <c r="A104" s="9" t="s">
        <v>0</v>
      </c>
      <c r="B104" s="9" t="s">
        <v>284</v>
      </c>
      <c r="C104" s="12">
        <v>718</v>
      </c>
      <c r="D104" s="13"/>
      <c r="E104" s="13"/>
      <c r="F104" s="13"/>
      <c r="G104" s="13"/>
      <c r="H104" s="13"/>
      <c r="I104" s="13"/>
      <c r="J104" s="13"/>
    </row>
    <row r="105" spans="1:10" ht="12" customHeight="1">
      <c r="A105" s="9" t="s">
        <v>0</v>
      </c>
      <c r="B105" s="9" t="s">
        <v>285</v>
      </c>
      <c r="C105" s="12">
        <v>719</v>
      </c>
      <c r="D105" s="13"/>
      <c r="E105" s="13"/>
      <c r="F105" s="13"/>
      <c r="G105" s="13"/>
      <c r="H105" s="13"/>
      <c r="I105" s="13"/>
      <c r="J105" s="13"/>
    </row>
    <row r="106" spans="1:10" ht="24" customHeight="1">
      <c r="A106" s="9" t="s">
        <v>0</v>
      </c>
      <c r="B106" s="11" t="s">
        <v>294</v>
      </c>
      <c r="C106" s="10">
        <v>800</v>
      </c>
      <c r="D106" s="17">
        <v>10751303</v>
      </c>
      <c r="E106" s="17"/>
      <c r="F106" s="17"/>
      <c r="G106" s="17"/>
      <c r="H106" s="17">
        <v>-3205259</v>
      </c>
      <c r="I106" s="17"/>
      <c r="J106" s="17">
        <v>7546044</v>
      </c>
    </row>
    <row r="107" spans="2:11" ht="12" customHeight="1">
      <c r="B107" s="2" t="s">
        <v>0</v>
      </c>
      <c r="C107" s="2" t="s">
        <v>0</v>
      </c>
      <c r="D107" s="2" t="s">
        <v>0</v>
      </c>
      <c r="E107" s="2" t="s">
        <v>0</v>
      </c>
      <c r="F107" s="2" t="s">
        <v>0</v>
      </c>
      <c r="G107" s="2" t="s">
        <v>0</v>
      </c>
      <c r="H107" s="2" t="s">
        <v>0</v>
      </c>
      <c r="I107" s="2" t="s">
        <v>0</v>
      </c>
      <c r="J107" s="2" t="s">
        <v>0</v>
      </c>
      <c r="K107" s="2"/>
    </row>
    <row r="108" spans="2:11" ht="12" customHeight="1">
      <c r="B108" s="2" t="s">
        <v>0</v>
      </c>
      <c r="C108" s="2" t="s">
        <v>0</v>
      </c>
      <c r="D108" s="2" t="s">
        <v>0</v>
      </c>
      <c r="E108" s="2" t="s">
        <v>0</v>
      </c>
      <c r="F108" s="2" t="s">
        <v>0</v>
      </c>
      <c r="G108" s="2" t="s">
        <v>0</v>
      </c>
      <c r="H108" s="2" t="s">
        <v>0</v>
      </c>
      <c r="I108" s="2" t="s">
        <v>0</v>
      </c>
      <c r="J108" s="2" t="s">
        <v>0</v>
      </c>
      <c r="K108" s="2"/>
    </row>
    <row r="109" spans="2:11" ht="26.25" customHeight="1">
      <c r="B109" s="25" t="s">
        <v>91</v>
      </c>
      <c r="C109" s="25"/>
      <c r="D109" s="25"/>
      <c r="E109" s="2" t="s">
        <v>0</v>
      </c>
      <c r="F109" s="18" t="s">
        <v>0</v>
      </c>
      <c r="G109" s="2" t="s">
        <v>0</v>
      </c>
      <c r="H109" s="2" t="s">
        <v>0</v>
      </c>
      <c r="I109" s="2" t="s">
        <v>0</v>
      </c>
      <c r="J109" s="2" t="s">
        <v>0</v>
      </c>
      <c r="K109" s="2"/>
    </row>
    <row r="110" spans="2:11" ht="12" customHeight="1">
      <c r="B110" s="26" t="s">
        <v>156</v>
      </c>
      <c r="C110" s="26"/>
      <c r="D110" s="26"/>
      <c r="E110" s="2" t="s">
        <v>0</v>
      </c>
      <c r="F110" s="6" t="s">
        <v>93</v>
      </c>
      <c r="G110" s="2" t="s">
        <v>0</v>
      </c>
      <c r="H110" s="2" t="s">
        <v>0</v>
      </c>
      <c r="I110" s="2" t="s">
        <v>0</v>
      </c>
      <c r="J110" s="2" t="s">
        <v>0</v>
      </c>
      <c r="K110" s="2"/>
    </row>
    <row r="111" spans="2:11" ht="24" customHeight="1">
      <c r="B111" s="25" t="s">
        <v>295</v>
      </c>
      <c r="C111" s="25"/>
      <c r="D111" s="25"/>
      <c r="E111" s="2" t="s">
        <v>0</v>
      </c>
      <c r="F111" s="18" t="s">
        <v>0</v>
      </c>
      <c r="G111" s="2" t="s">
        <v>0</v>
      </c>
      <c r="H111" s="2" t="s">
        <v>0</v>
      </c>
      <c r="I111" s="2" t="s">
        <v>0</v>
      </c>
      <c r="J111" s="2" t="s">
        <v>0</v>
      </c>
      <c r="K111" s="2"/>
    </row>
    <row r="112" spans="2:11" ht="12" customHeight="1">
      <c r="B112" s="26" t="s">
        <v>156</v>
      </c>
      <c r="C112" s="26"/>
      <c r="D112" s="26"/>
      <c r="E112" s="2" t="s">
        <v>0</v>
      </c>
      <c r="F112" s="6" t="s">
        <v>93</v>
      </c>
      <c r="G112" s="2" t="s">
        <v>0</v>
      </c>
      <c r="H112" s="2" t="s">
        <v>0</v>
      </c>
      <c r="I112" s="2" t="s">
        <v>0</v>
      </c>
      <c r="J112" s="2" t="s">
        <v>0</v>
      </c>
      <c r="K112" s="2"/>
    </row>
    <row r="113" spans="2:11" ht="12" customHeight="1">
      <c r="B113" s="2" t="s">
        <v>95</v>
      </c>
      <c r="C113" s="2" t="s">
        <v>0</v>
      </c>
      <c r="D113" s="2" t="s">
        <v>0</v>
      </c>
      <c r="E113" s="2" t="s">
        <v>0</v>
      </c>
      <c r="F113" s="2" t="s">
        <v>0</v>
      </c>
      <c r="G113" s="2" t="s">
        <v>0</v>
      </c>
      <c r="H113" s="2" t="s">
        <v>0</v>
      </c>
      <c r="I113" s="2" t="s">
        <v>0</v>
      </c>
      <c r="J113" s="2" t="s">
        <v>0</v>
      </c>
      <c r="K113" s="2"/>
    </row>
    <row r="114" ht="15" customHeight="1" hidden="1"/>
    <row r="115" ht="15" customHeight="1" hidden="1"/>
    <row r="116" ht="15" customHeight="1" hidden="1"/>
    <row r="117" ht="15" customHeight="1" hidden="1"/>
    <row r="118" ht="15" customHeight="1" hidden="1"/>
    <row r="119" ht="15" customHeight="1" hidden="1"/>
    <row r="120" ht="15" customHeight="1" hidden="1"/>
  </sheetData>
  <sheetProtection/>
  <mergeCells count="30">
    <mergeCell ref="H1:J1"/>
    <mergeCell ref="H2:J2"/>
    <mergeCell ref="H3:J3"/>
    <mergeCell ref="H4:J4"/>
    <mergeCell ref="B7:J7"/>
    <mergeCell ref="B8:J8"/>
    <mergeCell ref="B9:J9"/>
    <mergeCell ref="B10:J10"/>
    <mergeCell ref="B11:J11"/>
    <mergeCell ref="B12:J12"/>
    <mergeCell ref="B13:J13"/>
    <mergeCell ref="B14:J14"/>
    <mergeCell ref="B16:J16"/>
    <mergeCell ref="C17:J17"/>
    <mergeCell ref="B18:J18"/>
    <mergeCell ref="B38:B39"/>
    <mergeCell ref="C38:C39"/>
    <mergeCell ref="D38:H38"/>
    <mergeCell ref="I38:I39"/>
    <mergeCell ref="J38:J39"/>
    <mergeCell ref="B109:D109"/>
    <mergeCell ref="B110:D110"/>
    <mergeCell ref="B111:D111"/>
    <mergeCell ref="B112:D112"/>
    <mergeCell ref="B48:J48"/>
    <mergeCell ref="B59:J59"/>
    <mergeCell ref="B61:J61"/>
    <mergeCell ref="B80:J80"/>
    <mergeCell ref="B91:J91"/>
    <mergeCell ref="B93:J93"/>
  </mergeCells>
  <printOptions/>
  <pageMargins left="0.7086614173228347" right="0.7086614173228347" top="0.7480314960629921" bottom="0.5511811023622047" header="0.31496062992125984" footer="0.31496062992125984"/>
  <pageSetup fitToHeight="0" fitToWidth="1" horizontalDpi="600" verticalDpi="600" orientation="landscape" paperSize="9" scale="90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Evdokimova</dc:creator>
  <cp:keywords/>
  <dc:description/>
  <cp:lastModifiedBy>Yelena Yevdokimova</cp:lastModifiedBy>
  <cp:lastPrinted>2018-05-17T11:55:51Z</cp:lastPrinted>
  <dcterms:created xsi:type="dcterms:W3CDTF">2018-05-14T04:56:46Z</dcterms:created>
  <dcterms:modified xsi:type="dcterms:W3CDTF">2018-05-17T12:03:32Z</dcterms:modified>
  <cp:category/>
  <cp:version/>
  <cp:contentType/>
  <cp:contentStatus/>
</cp:coreProperties>
</file>